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6\2016 ultimo\informes mensuales 2016\septiembre\"/>
    </mc:Choice>
  </mc:AlternateContent>
  <bookViews>
    <workbookView xWindow="0" yWindow="0" windowWidth="24000" windowHeight="8745"/>
  </bookViews>
  <sheets>
    <sheet name="Hoja1" sheetId="1" r:id="rId1"/>
    <sheet name="consolidado" sheetId="3" r:id="rId2"/>
    <sheet name="grafica funcionamiento" sheetId="4" r:id="rId3"/>
    <sheet name="grafica inversion" sheetId="5" r:id="rId4"/>
  </sheets>
  <calcPr calcId="152511"/>
</workbook>
</file>

<file path=xl/calcChain.xml><?xml version="1.0" encoding="utf-8"?>
<calcChain xmlns="http://schemas.openxmlformats.org/spreadsheetml/2006/main">
  <c r="J18" i="3" l="1"/>
  <c r="I18" i="3"/>
  <c r="H18" i="3"/>
  <c r="J17" i="3"/>
  <c r="I17" i="3"/>
  <c r="H17" i="3"/>
  <c r="G6" i="3"/>
  <c r="D6" i="3"/>
  <c r="AX75" i="1"/>
  <c r="AW75" i="1"/>
  <c r="AV75" i="1"/>
  <c r="AP74" i="1"/>
  <c r="AX74" i="1"/>
  <c r="AW74" i="1"/>
  <c r="AV74" i="1"/>
  <c r="AX73" i="1"/>
  <c r="AW73" i="1"/>
  <c r="AV73" i="1"/>
  <c r="AX72" i="1"/>
  <c r="AW72" i="1"/>
  <c r="AV72" i="1"/>
  <c r="AX71" i="1"/>
  <c r="AW71" i="1"/>
  <c r="AV71" i="1"/>
  <c r="AX70" i="1"/>
  <c r="AW70" i="1"/>
  <c r="AV70" i="1"/>
  <c r="AX69" i="1"/>
  <c r="AW69" i="1"/>
  <c r="AV69" i="1"/>
  <c r="AX68" i="1"/>
  <c r="AW68" i="1"/>
  <c r="AV68" i="1"/>
  <c r="AX67" i="1"/>
  <c r="AW67" i="1"/>
  <c r="AV67" i="1"/>
  <c r="AX66" i="1"/>
  <c r="AW66" i="1"/>
  <c r="AV66" i="1"/>
  <c r="AX65" i="1"/>
  <c r="AW65" i="1"/>
  <c r="AV65" i="1"/>
  <c r="AX64" i="1"/>
  <c r="AW64" i="1"/>
  <c r="AV64" i="1"/>
  <c r="AX63" i="1"/>
  <c r="AW63" i="1"/>
  <c r="AV63" i="1"/>
  <c r="AX62" i="1"/>
  <c r="AW62" i="1"/>
  <c r="AV62" i="1"/>
  <c r="AX61" i="1"/>
  <c r="AW61" i="1"/>
  <c r="AV61" i="1"/>
  <c r="AX60" i="1"/>
  <c r="AW60" i="1"/>
  <c r="AV60" i="1"/>
  <c r="AX59" i="1"/>
  <c r="AW59" i="1"/>
  <c r="AV59" i="1"/>
  <c r="AX58" i="1"/>
  <c r="AW58" i="1"/>
  <c r="AV58" i="1"/>
  <c r="AX57" i="1"/>
  <c r="AW57" i="1"/>
  <c r="AV57" i="1"/>
  <c r="AX56" i="1"/>
  <c r="AW56" i="1"/>
  <c r="AV56" i="1"/>
  <c r="AX55" i="1"/>
  <c r="AW55" i="1"/>
  <c r="AV55" i="1"/>
  <c r="AX54" i="1"/>
  <c r="AW54" i="1"/>
  <c r="AV54" i="1"/>
  <c r="AX53" i="1"/>
  <c r="AW53" i="1"/>
  <c r="AV53" i="1"/>
  <c r="AX52" i="1"/>
  <c r="AW52" i="1"/>
  <c r="AV52" i="1"/>
  <c r="AX51" i="1"/>
  <c r="AW51" i="1"/>
  <c r="AV51" i="1"/>
  <c r="AX50" i="1"/>
  <c r="AW50" i="1"/>
  <c r="AV50" i="1"/>
  <c r="AX49" i="1"/>
  <c r="AW49" i="1"/>
  <c r="AV49" i="1"/>
  <c r="AX48" i="1"/>
  <c r="AW48" i="1"/>
  <c r="AV48" i="1"/>
  <c r="AX47" i="1"/>
  <c r="AW47" i="1"/>
  <c r="AV47" i="1"/>
  <c r="AX46" i="1"/>
  <c r="AW46" i="1"/>
  <c r="AV46" i="1"/>
  <c r="AX45" i="1"/>
  <c r="AW45" i="1"/>
  <c r="AV45" i="1"/>
  <c r="AX44" i="1"/>
  <c r="AW44" i="1"/>
  <c r="AV44" i="1"/>
  <c r="AX43" i="1"/>
  <c r="AW43" i="1"/>
  <c r="AV43" i="1"/>
  <c r="AX42" i="1"/>
  <c r="AW42" i="1"/>
  <c r="AV42" i="1"/>
  <c r="AX41" i="1"/>
  <c r="AW41" i="1"/>
  <c r="AV41" i="1"/>
  <c r="AX40" i="1"/>
  <c r="AW40" i="1"/>
  <c r="AV40" i="1"/>
  <c r="AX39" i="1"/>
  <c r="AW39" i="1"/>
  <c r="AV39" i="1"/>
  <c r="AX38" i="1"/>
  <c r="AW38" i="1"/>
  <c r="AV38" i="1"/>
  <c r="AX37" i="1"/>
  <c r="AW37" i="1"/>
  <c r="AV37" i="1"/>
  <c r="AX36" i="1"/>
  <c r="AW36" i="1"/>
  <c r="AV36" i="1"/>
  <c r="AX35" i="1"/>
  <c r="AW35" i="1"/>
  <c r="AV35" i="1"/>
  <c r="AX34" i="1"/>
  <c r="AW34" i="1"/>
  <c r="AV34" i="1"/>
  <c r="AX33" i="1"/>
  <c r="AW33" i="1"/>
  <c r="AV33" i="1"/>
  <c r="AX32" i="1"/>
  <c r="AW32" i="1"/>
  <c r="AV32" i="1"/>
  <c r="AX31" i="1"/>
  <c r="AW31" i="1"/>
  <c r="AV31" i="1"/>
  <c r="AX30" i="1"/>
  <c r="AW30" i="1"/>
  <c r="AV30" i="1"/>
  <c r="AX29" i="1"/>
  <c r="AW29" i="1"/>
  <c r="AV29" i="1"/>
  <c r="AX28" i="1"/>
  <c r="AW28" i="1"/>
  <c r="AV28" i="1"/>
  <c r="AX27" i="1"/>
  <c r="AW27" i="1"/>
  <c r="AV27" i="1"/>
  <c r="AX26" i="1"/>
  <c r="AW26" i="1"/>
  <c r="AV26" i="1"/>
  <c r="AX25" i="1"/>
  <c r="AW25" i="1"/>
  <c r="AV25" i="1"/>
  <c r="AX24" i="1"/>
  <c r="AW24" i="1"/>
  <c r="AV24" i="1"/>
  <c r="AX23" i="1"/>
  <c r="AW23" i="1"/>
  <c r="AV23" i="1"/>
  <c r="AX22" i="1"/>
  <c r="AW22" i="1"/>
  <c r="AV22" i="1"/>
  <c r="AX21" i="1"/>
  <c r="AW21" i="1"/>
  <c r="AV21" i="1"/>
  <c r="AX20" i="1"/>
  <c r="AW20" i="1"/>
  <c r="AV20" i="1"/>
  <c r="AX19" i="1"/>
  <c r="AW19" i="1"/>
  <c r="AV19" i="1"/>
  <c r="AX18" i="1"/>
  <c r="AW18" i="1"/>
  <c r="AV18" i="1"/>
  <c r="G4" i="3"/>
  <c r="J8" i="3"/>
  <c r="J10" i="3"/>
  <c r="J11" i="3"/>
  <c r="I8" i="3"/>
  <c r="I10" i="3"/>
  <c r="I11" i="3"/>
  <c r="H8" i="3"/>
  <c r="H10" i="3"/>
  <c r="H11" i="3"/>
  <c r="G7" i="3"/>
  <c r="G5" i="3"/>
  <c r="G8" i="3"/>
  <c r="G11" i="3"/>
  <c r="F8" i="3"/>
  <c r="F11" i="3"/>
  <c r="E8" i="3"/>
  <c r="E11" i="3"/>
  <c r="D8" i="3"/>
  <c r="D11" i="3"/>
  <c r="C8" i="3"/>
  <c r="C11" i="3"/>
  <c r="G9" i="3"/>
  <c r="G10" i="3"/>
  <c r="M11" i="3"/>
  <c r="L11" i="3"/>
  <c r="K11" i="3"/>
  <c r="F10" i="3"/>
  <c r="E10" i="3"/>
  <c r="B8" i="3"/>
  <c r="B10" i="3"/>
  <c r="B11" i="3"/>
  <c r="M10" i="3"/>
  <c r="L10" i="3"/>
  <c r="K10" i="3"/>
  <c r="M9" i="3"/>
  <c r="L9" i="3"/>
  <c r="K9" i="3"/>
  <c r="M8" i="3"/>
  <c r="L8" i="3"/>
  <c r="K8" i="3"/>
  <c r="M7" i="3"/>
  <c r="L7" i="3"/>
  <c r="K7" i="3"/>
  <c r="M5" i="3"/>
  <c r="L5" i="3"/>
  <c r="K5" i="3"/>
  <c r="M4" i="3"/>
  <c r="L4" i="3"/>
  <c r="K4" i="3"/>
</calcChain>
</file>

<file path=xl/sharedStrings.xml><?xml version="1.0" encoding="utf-8"?>
<sst xmlns="http://schemas.openxmlformats.org/spreadsheetml/2006/main" count="753" uniqueCount="150">
  <si>
    <t>Reporte de ejecución presupuestal</t>
  </si>
  <si>
    <t>Usuario Solicitante:</t>
  </si>
  <si>
    <t>MHffarfan FREDDY ANDRES FARFAN MORENO</t>
  </si>
  <si>
    <t>Unidad ó Subunidad Ejecutora  Solicitante:</t>
  </si>
  <si>
    <t>37-09-00 DIRECCION NACIONAL DE BOMBEROS</t>
  </si>
  <si>
    <t>Fecha y Hora Sistema:</t>
  </si>
  <si>
    <t>2016-10-03-9:32 a. m.</t>
  </si>
  <si>
    <t>AÑO FISCAL:</t>
  </si>
  <si>
    <t>2016</t>
  </si>
  <si>
    <t>VIGENCIA PRESUPUESTAL:</t>
  </si>
  <si>
    <t>ACTUAL</t>
  </si>
  <si>
    <t>FECHA MOVIMIENTOS:</t>
  </si>
  <si>
    <t>01/01/2016 A 30/09/2016</t>
  </si>
  <si>
    <t/>
  </si>
  <si>
    <t>UNIDAD O SUBUNIDAD EJECUTORA:</t>
  </si>
  <si>
    <t>DEPENDENCIA DE AFECTACION DE GASTOS:</t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</si>
  <si>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</si>
  <si>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</si>
  <si>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</si>
  <si>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</si>
  <si>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</si>
  <si>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</si>
  <si>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</si>
  <si>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</si>
  <si>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</si>
  <si>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</si>
  <si>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</si>
  <si>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</si>
  <si>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</si>
  <si>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</si>
  <si>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 CDP
DEP.GSTOS</t>
  </si>
  <si>
    <t>APROPIACION
DISPONIBLE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</si>
  <si>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</si>
  <si>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</si>
  <si>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</si>
  <si>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</si>
  <si>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</si>
  <si>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</si>
  <si>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</si>
  <si>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</si>
  <si>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</si>
  <si>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</si>
  <si>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</si>
  <si>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1</t>
  </si>
  <si>
    <t>0</t>
  </si>
  <si>
    <t>SUELDOS</t>
  </si>
  <si>
    <t>2</t>
  </si>
  <si>
    <t>SUELDOS DE VACACIONES</t>
  </si>
  <si>
    <t>4</t>
  </si>
  <si>
    <t>PRIMA TECNICA SALARIAL</t>
  </si>
  <si>
    <t>PRIMA TECNICA NO SALARIAL</t>
  </si>
  <si>
    <t>5</t>
  </si>
  <si>
    <t>BONIFICACION POR SERVICIOS PRESTADOS</t>
  </si>
  <si>
    <t>BONIFICACION ESPECIAL DE RECREACION</t>
  </si>
  <si>
    <t>12</t>
  </si>
  <si>
    <t>SUBSIDIO DE ALIMENTACION</t>
  </si>
  <si>
    <t>14</t>
  </si>
  <si>
    <t>PRIMA DE SERVICIO</t>
  </si>
  <si>
    <t>15</t>
  </si>
  <si>
    <t>PRIMA DE VACACIONES</t>
  </si>
  <si>
    <t>16</t>
  </si>
  <si>
    <t>PRIMA DE NAVIDAD</t>
  </si>
  <si>
    <t>47</t>
  </si>
  <si>
    <t>PRIMA DE COORDINACION</t>
  </si>
  <si>
    <t>92</t>
  </si>
  <si>
    <t>BONIFICACION DE DIRECCION</t>
  </si>
  <si>
    <t>9</t>
  </si>
  <si>
    <t>HORAS EXTRAS</t>
  </si>
  <si>
    <t>HONORARIOS</t>
  </si>
  <si>
    <t>REMUNERACION SERVICIOS TECNICOS</t>
  </si>
  <si>
    <t>CAJAS DE COMPENSACION PRIVADAS</t>
  </si>
  <si>
    <t>3</t>
  </si>
  <si>
    <t>FONDOS ADMINISTRADORES DE PENSIONES PRIVADOS</t>
  </si>
  <si>
    <t>EMPRESAS PRIVADAS PROMOTORAS DE SALUD</t>
  </si>
  <si>
    <t>ADMINISTRADORAS PRIVADAS DE APORTES PARA ACCIDENTES DE TRABAJO Y ENFERMEDADES PROFESIONALES</t>
  </si>
  <si>
    <t>FONDO NACIONAL DEL AHORRO</t>
  </si>
  <si>
    <t>6</t>
  </si>
  <si>
    <t>APORTES AL ICBF</t>
  </si>
  <si>
    <t>7</t>
  </si>
  <si>
    <t>APORTES AL SENA</t>
  </si>
  <si>
    <t>8</t>
  </si>
  <si>
    <t>APORTES A LA ESAP</t>
  </si>
  <si>
    <t>APORTES A ESCUELAS INDUSTRIALES E INSTITUTOS TECNICOS</t>
  </si>
  <si>
    <t>50</t>
  </si>
  <si>
    <t>IMPUESTO DE VEHICULO</t>
  </si>
  <si>
    <t>EQUIPO DE MUSICA Y ACCESORIOS</t>
  </si>
  <si>
    <t>EQUIPO DE SISTEMAS</t>
  </si>
  <si>
    <t>SOFTWARE</t>
  </si>
  <si>
    <t>MOBILIARIO Y ENSERES</t>
  </si>
  <si>
    <t>COMBUSTIBLE Y LUBRICANTES</t>
  </si>
  <si>
    <t>PAPELERIA, UTILES DE ESCRITORIO Y OFICINA</t>
  </si>
  <si>
    <t>17</t>
  </si>
  <si>
    <t>PRODUCTOS DE ASEO Y LIMPIEZA</t>
  </si>
  <si>
    <t>18</t>
  </si>
  <si>
    <t>PRODUCTOS DE CAFETERIA Y RESTAURANTE</t>
  </si>
  <si>
    <t>23</t>
  </si>
  <si>
    <t>OTROS MATERIALES Y SUMINISTROS</t>
  </si>
  <si>
    <t>MANTENIMIENTO DE BIENES INMUEBLES</t>
  </si>
  <si>
    <t>MANTENIMIENTO DE BIENES MUEBLES, EQUIPOS Y ENSERES</t>
  </si>
  <si>
    <t>MANTENIMIENTO EQUIPO COMUNICACIONES Y COMPUTACION</t>
  </si>
  <si>
    <t>MANTENIMIENTO EQUIPO DE NAVEGACION Y TRANSPORTE</t>
  </si>
  <si>
    <t>SERVICIO DE ASEO</t>
  </si>
  <si>
    <t>SERVICIO DE SEGURIDAD Y VIGILANCIA</t>
  </si>
  <si>
    <t>CORREO</t>
  </si>
  <si>
    <t>SERVICIOS DE TRANSMISION DE INFORMACION</t>
  </si>
  <si>
    <t>OTROS COMUNICACIONES Y TRANSPORTE</t>
  </si>
  <si>
    <t>OTROS GASTOS POR IMPRESOS Y PUBLICACIONES</t>
  </si>
  <si>
    <t>ACUEDUCTO ALCANTARILLADO Y ASEO</t>
  </si>
  <si>
    <t>ENERGIA</t>
  </si>
  <si>
    <t>TELEFONIA MOVIL CELULAR</t>
  </si>
  <si>
    <t>TELEFONO,FAX Y OTROS</t>
  </si>
  <si>
    <t>13</t>
  </si>
  <si>
    <t>OTROS SEGUROS</t>
  </si>
  <si>
    <t>ARRENDAMIENTOS BIENES MUEBLES</t>
  </si>
  <si>
    <t>ARRENDAMIENTOS BIENES INMUEBLES</t>
  </si>
  <si>
    <t>VIATICOS Y GASTOS DE VIAJE AL EXTERIOR</t>
  </si>
  <si>
    <t>VIATICOS Y GASTOS DE VIAJE AL INTERIOR</t>
  </si>
  <si>
    <t>21</t>
  </si>
  <si>
    <t>ELEMENTOS PARA BIENESTAR SOCIAL</t>
  </si>
  <si>
    <t>SERVICIOS DE BIENESTAR SOCIAL</t>
  </si>
  <si>
    <t>40</t>
  </si>
  <si>
    <t>OTROS GASTOS  ADQUISICION BIENES</t>
  </si>
  <si>
    <t>TRANSFERENCIAS CORRIENTES</t>
  </si>
  <si>
    <t>C</t>
  </si>
  <si>
    <t>INVERSION</t>
  </si>
  <si>
    <t>FONDOS ESPECIALES</t>
  </si>
  <si>
    <t>Rubro</t>
  </si>
  <si>
    <t>Presupuesto Asignado- Decreto de Liquidacion</t>
  </si>
  <si>
    <t>Modificacion Presupuestal</t>
  </si>
  <si>
    <t>Provion del 1%</t>
  </si>
  <si>
    <t>Bloqueo</t>
  </si>
  <si>
    <t>Apropiacion Vigente</t>
  </si>
  <si>
    <t>Compromisos</t>
  </si>
  <si>
    <t>Obligaciones</t>
  </si>
  <si>
    <t>Pagos</t>
  </si>
  <si>
    <t>% de Compromisos</t>
  </si>
  <si>
    <t>% De Obligaciones</t>
  </si>
  <si>
    <t>% de Pagos</t>
  </si>
  <si>
    <t>Gastos de Personal</t>
  </si>
  <si>
    <t>Gastos Generales</t>
  </si>
  <si>
    <t>Transfrerencias</t>
  </si>
  <si>
    <t>Total Funcionamiento</t>
  </si>
  <si>
    <t>Inversion-FORTALECIMIENTO INSTITUCIONAL DE LOS   BOMBEROS, A TRAVÉS DEL FONDO NACIONAL DE BOMBEROS A NIVEL NACIONAL</t>
  </si>
  <si>
    <t>Total Inversion</t>
  </si>
  <si>
    <t>TOTAL PRESUPUESTO</t>
  </si>
  <si>
    <t>Adiciones</t>
  </si>
  <si>
    <t>Ejecucion Presupuestal Corte septiembre  2016</t>
  </si>
  <si>
    <t>Otros gastos personales</t>
  </si>
  <si>
    <t>* Otros gastos personales : Se recibiero recursos por $442,000,000, los cuales se modificaron a gastos de personal</t>
  </si>
  <si>
    <t>* Otras transferencias : Se recibieron recursos por $200,000,000, los cuales se modificaron a gastos de personal un  valor de $177,634,000 y queda un sobrante de $22,366,000.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</si>
</sst>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[$$-240A]\ #,##0.00"/>
  </numFmts>
  <fonts count="20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2D77C2"/>
      <name val="Arial"/>
    </font>
    <font>
      <sz val="9"/>
      <color rgb="FF2D77C2"/>
      <name val="Arial"/>
    </font>
    <font>
      <sz val="9"/>
      <color rgb="FF000000"/>
      <name val="Arial"/>
    </font>
    <font>
      <sz val="10"/>
      <color rgb="FF2D77C2"/>
      <name val="Arial"/>
    </font>
    <font>
      <sz val="10"/>
      <color rgb="FF000000"/>
      <name val="Arial"/>
    </font>
    <font>
      <b/>
      <sz val="7"/>
      <color rgb="FF000000"/>
      <name val="Arial Narrow"/>
    </font>
    <font>
      <b/>
      <sz val="7.5"/>
      <color rgb="FF000000"/>
      <name val="Arial Narrow"/>
    </font>
    <font>
      <sz val="6"/>
      <color rgb="FF000000"/>
      <name val="Arial Narrow"/>
    </font>
    <font>
      <sz val="5"/>
      <color rgb="FF000000"/>
      <name val="Arial Narrow"/>
    </font>
    <font>
      <sz val="4.5"/>
      <color rgb="FF000000"/>
      <name val="Arial Narrow"/>
    </font>
    <font>
      <b/>
      <sz val="6"/>
      <color rgb="FF000000"/>
      <name val="Arial Narrow"/>
    </font>
    <font>
      <b/>
      <sz val="5"/>
      <color rgb="FF000000"/>
      <name val="Arial Narrow"/>
    </font>
    <font>
      <b/>
      <sz val="4.5"/>
      <color rgb="FF000000"/>
      <name val="Arial Narrow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78">
    <xf numFmtId="0" fontId="1" fillId="0" borderId="0" xfId="0" applyFont="1" applyFill="1" applyBorder="1"/>
    <xf numFmtId="0" fontId="6" fillId="0" borderId="0" xfId="0" applyNumberFormat="1" applyFont="1" applyFill="1" applyBorder="1" applyAlignment="1">
      <alignment vertical="top" wrapText="1" readingOrder="1"/>
    </xf>
    <xf numFmtId="0" fontId="6" fillId="0" borderId="4" xfId="0" applyNumberFormat="1" applyFont="1" applyFill="1" applyBorder="1" applyAlignment="1">
      <alignment vertical="top" wrapText="1" readingOrder="1"/>
    </xf>
    <xf numFmtId="0" fontId="7" fillId="2" borderId="1" xfId="0" applyNumberFormat="1" applyFont="1" applyFill="1" applyBorder="1" applyAlignment="1">
      <alignment horizontal="center" vertical="top" wrapText="1" readingOrder="1"/>
    </xf>
    <xf numFmtId="0" fontId="10" fillId="0" borderId="0" xfId="0" applyNumberFormat="1" applyFont="1" applyFill="1" applyBorder="1" applyAlignment="1">
      <alignment horizontal="center" vertical="center" wrapText="1" readingOrder="1"/>
    </xf>
    <xf numFmtId="0" fontId="13" fillId="0" borderId="0" xfId="0" applyNumberFormat="1" applyFont="1" applyFill="1" applyBorder="1" applyAlignment="1">
      <alignment horizontal="center" vertical="center" wrapText="1" readingOrder="1"/>
    </xf>
    <xf numFmtId="0" fontId="12" fillId="0" borderId="0" xfId="0" applyNumberFormat="1" applyFont="1" applyFill="1" applyBorder="1" applyAlignment="1">
      <alignment horizontal="right" vertical="center" wrapText="1" readingOrder="1"/>
    </xf>
    <xf numFmtId="0" fontId="6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horizontal="right" vertical="center" wrapText="1" readingOrder="1"/>
    </xf>
    <xf numFmtId="0" fontId="7" fillId="2" borderId="1" xfId="0" applyNumberFormat="1" applyFont="1" applyFill="1" applyBorder="1" applyAlignment="1">
      <alignment horizontal="center" vertical="top" wrapText="1" readingOrder="1"/>
    </xf>
    <xf numFmtId="4" fontId="9" fillId="0" borderId="0" xfId="0" applyNumberFormat="1" applyFont="1" applyFill="1" applyBorder="1" applyAlignment="1">
      <alignment horizontal="right" vertical="center" wrapText="1" readingOrder="1"/>
    </xf>
    <xf numFmtId="4" fontId="12" fillId="0" borderId="0" xfId="0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/>
    <xf numFmtId="0" fontId="17" fillId="0" borderId="0" xfId="0" applyFont="1" applyFill="1" applyBorder="1"/>
    <xf numFmtId="0" fontId="18" fillId="4" borderId="5" xfId="0" applyFont="1" applyFill="1" applyBorder="1" applyAlignment="1">
      <alignment horizontal="center" wrapText="1"/>
    </xf>
    <xf numFmtId="0" fontId="18" fillId="4" borderId="6" xfId="0" applyFont="1" applyFill="1" applyBorder="1" applyAlignment="1">
      <alignment horizontal="center" wrapText="1"/>
    </xf>
    <xf numFmtId="0" fontId="18" fillId="4" borderId="7" xfId="0" applyFont="1" applyFill="1" applyBorder="1" applyAlignment="1">
      <alignment horizontal="center" wrapText="1"/>
    </xf>
    <xf numFmtId="0" fontId="18" fillId="4" borderId="8" xfId="0" applyFont="1" applyFill="1" applyBorder="1" applyAlignment="1">
      <alignment horizontal="center" wrapText="1"/>
    </xf>
    <xf numFmtId="0" fontId="19" fillId="0" borderId="9" xfId="0" applyFont="1" applyFill="1" applyBorder="1"/>
    <xf numFmtId="164" fontId="19" fillId="0" borderId="10" xfId="0" applyNumberFormat="1" applyFont="1" applyFill="1" applyBorder="1"/>
    <xf numFmtId="164" fontId="19" fillId="0" borderId="11" xfId="0" applyNumberFormat="1" applyFont="1" applyFill="1" applyBorder="1"/>
    <xf numFmtId="10" fontId="19" fillId="0" borderId="10" xfId="0" applyNumberFormat="1" applyFont="1" applyFill="1" applyBorder="1"/>
    <xf numFmtId="10" fontId="19" fillId="0" borderId="12" xfId="0" applyNumberFormat="1" applyFont="1" applyFill="1" applyBorder="1"/>
    <xf numFmtId="0" fontId="19" fillId="0" borderId="13" xfId="0" applyFont="1" applyFill="1" applyBorder="1"/>
    <xf numFmtId="10" fontId="19" fillId="0" borderId="11" xfId="0" applyNumberFormat="1" applyFont="1" applyFill="1" applyBorder="1"/>
    <xf numFmtId="10" fontId="19" fillId="0" borderId="14" xfId="0" applyNumberFormat="1" applyFont="1" applyFill="1" applyBorder="1"/>
    <xf numFmtId="0" fontId="18" fillId="5" borderId="5" xfId="0" applyFont="1" applyFill="1" applyBorder="1"/>
    <xf numFmtId="164" fontId="18" fillId="5" borderId="6" xfId="0" applyNumberFormat="1" applyFont="1" applyFill="1" applyBorder="1"/>
    <xf numFmtId="10" fontId="18" fillId="5" borderId="7" xfId="0" applyNumberFormat="1" applyFont="1" applyFill="1" applyBorder="1"/>
    <xf numFmtId="10" fontId="18" fillId="5" borderId="8" xfId="0" applyNumberFormat="1" applyFont="1" applyFill="1" applyBorder="1"/>
    <xf numFmtId="0" fontId="19" fillId="0" borderId="15" xfId="0" applyFont="1" applyFill="1" applyBorder="1" applyAlignment="1">
      <alignment wrapText="1"/>
    </xf>
    <xf numFmtId="164" fontId="19" fillId="0" borderId="16" xfId="0" applyNumberFormat="1" applyFont="1" applyFill="1" applyBorder="1"/>
    <xf numFmtId="164" fontId="19" fillId="0" borderId="17" xfId="0" applyNumberFormat="1" applyFont="1" applyFill="1" applyBorder="1"/>
    <xf numFmtId="10" fontId="19" fillId="0" borderId="16" xfId="0" applyNumberFormat="1" applyFont="1" applyFill="1" applyBorder="1"/>
    <xf numFmtId="10" fontId="19" fillId="0" borderId="18" xfId="0" applyNumberFormat="1" applyFont="1" applyFill="1" applyBorder="1"/>
    <xf numFmtId="0" fontId="18" fillId="6" borderId="19" xfId="0" applyFont="1" applyFill="1" applyBorder="1"/>
    <xf numFmtId="164" fontId="18" fillId="6" borderId="20" xfId="0" applyNumberFormat="1" applyFont="1" applyFill="1" applyBorder="1"/>
    <xf numFmtId="10" fontId="18" fillId="6" borderId="21" xfId="0" applyNumberFormat="1" applyFont="1" applyFill="1" applyBorder="1"/>
    <xf numFmtId="10" fontId="18" fillId="6" borderId="22" xfId="0" applyNumberFormat="1" applyFont="1" applyFill="1" applyBorder="1"/>
    <xf numFmtId="0" fontId="18" fillId="7" borderId="5" xfId="0" applyFont="1" applyFill="1" applyBorder="1"/>
    <xf numFmtId="164" fontId="18" fillId="7" borderId="7" xfId="0" applyNumberFormat="1" applyFont="1" applyFill="1" applyBorder="1"/>
    <xf numFmtId="10" fontId="18" fillId="7" borderId="7" xfId="1" applyNumberFormat="1" applyFont="1" applyFill="1" applyBorder="1"/>
    <xf numFmtId="10" fontId="18" fillId="7" borderId="8" xfId="1" applyNumberFormat="1" applyFont="1" applyFill="1" applyBorder="1"/>
    <xf numFmtId="10" fontId="1" fillId="3" borderId="23" xfId="1" applyNumberFormat="1" applyFont="1" applyFill="1" applyBorder="1"/>
    <xf numFmtId="0" fontId="1" fillId="0" borderId="0" xfId="0" applyFont="1" applyFill="1" applyBorder="1"/>
    <xf numFmtId="4" fontId="6" fillId="0" borderId="0" xfId="0" applyNumberFormat="1" applyFont="1" applyFill="1" applyBorder="1" applyAlignment="1">
      <alignment vertical="top" wrapText="1" readingOrder="1"/>
    </xf>
    <xf numFmtId="43" fontId="1" fillId="0" borderId="0" xfId="2" applyFont="1" applyFill="1" applyBorder="1"/>
    <xf numFmtId="43" fontId="1" fillId="0" borderId="0" xfId="0" applyNumberFormat="1" applyFont="1" applyFill="1" applyBorder="1"/>
    <xf numFmtId="164" fontId="1" fillId="0" borderId="0" xfId="0" applyNumberFormat="1" applyFont="1" applyFill="1" applyBorder="1"/>
    <xf numFmtId="0" fontId="7" fillId="2" borderId="7" xfId="0" applyNumberFormat="1" applyFont="1" applyFill="1" applyBorder="1" applyAlignment="1">
      <alignment horizontal="center" vertical="top" wrapText="1" readingOrder="1"/>
    </xf>
    <xf numFmtId="0" fontId="7" fillId="2" borderId="8" xfId="0" applyNumberFormat="1" applyFont="1" applyFill="1" applyBorder="1" applyAlignment="1">
      <alignment horizontal="center" vertical="top" wrapText="1" readingOrder="1"/>
    </xf>
    <xf numFmtId="10" fontId="1" fillId="0" borderId="0" xfId="1" applyNumberFormat="1" applyFont="1" applyFill="1" applyBorder="1"/>
    <xf numFmtId="0" fontId="1" fillId="0" borderId="0" xfId="0" applyFont="1" applyFill="1" applyBorder="1"/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horizontal="left"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horizontal="left" vertical="top" wrapText="1" readingOrder="1"/>
    </xf>
    <xf numFmtId="0" fontId="7" fillId="2" borderId="1" xfId="0" applyNumberFormat="1" applyFont="1" applyFill="1" applyBorder="1" applyAlignment="1">
      <alignment horizontal="left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8" fillId="0" borderId="3" xfId="0" applyNumberFormat="1" applyFont="1" applyFill="1" applyBorder="1" applyAlignment="1">
      <alignment horizontal="left" vertical="top" wrapText="1" readingOrder="1"/>
    </xf>
    <xf numFmtId="0" fontId="7" fillId="2" borderId="1" xfId="0" applyNumberFormat="1" applyFont="1" applyFill="1" applyBorder="1" applyAlignment="1">
      <alignment horizontal="center" vertical="top" wrapText="1" readingOrder="1"/>
    </xf>
    <xf numFmtId="0" fontId="7" fillId="2" borderId="3" xfId="0" applyNumberFormat="1" applyFont="1" applyFill="1" applyBorder="1" applyAlignment="1">
      <alignment horizontal="center" vertical="top" wrapText="1" readingOrder="1"/>
    </xf>
    <xf numFmtId="0" fontId="12" fillId="0" borderId="0" xfId="0" applyNumberFormat="1" applyFont="1" applyFill="1" applyBorder="1" applyAlignment="1">
      <alignment horizontal="center" vertical="center" wrapText="1" readingOrder="1"/>
    </xf>
    <xf numFmtId="0" fontId="14" fillId="0" borderId="0" xfId="0" applyNumberFormat="1" applyFont="1" applyFill="1" applyBorder="1" applyAlignment="1">
      <alignment horizontal="left" vertical="center" wrapText="1" readingOrder="1"/>
    </xf>
    <xf numFmtId="0" fontId="6" fillId="0" borderId="4" xfId="0" applyNumberFormat="1" applyFont="1" applyFill="1" applyBorder="1" applyAlignment="1">
      <alignment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horizontal="left" vertical="center" wrapText="1" readingOrder="1"/>
    </xf>
    <xf numFmtId="0" fontId="8" fillId="0" borderId="3" xfId="0" applyNumberFormat="1" applyFont="1" applyFill="1" applyBorder="1" applyAlignment="1">
      <alignment horizontal="left" vertical="center" wrapText="1" readingOrder="1"/>
    </xf>
    <xf numFmtId="0" fontId="8" fillId="0" borderId="1" xfId="0" applyNumberFormat="1" applyFont="1" applyFill="1" applyBorder="1" applyAlignment="1">
      <alignment horizontal="left" vertical="center" wrapText="1" readingOrder="1"/>
    </xf>
    <xf numFmtId="0" fontId="6" fillId="0" borderId="0" xfId="0" applyNumberFormat="1" applyFont="1" applyFill="1" applyBorder="1" applyAlignment="1">
      <alignment vertical="top" wrapText="1" readingOrder="1"/>
    </xf>
    <xf numFmtId="0" fontId="12" fillId="0" borderId="0" xfId="0" applyNumberFormat="1" applyFont="1" applyFill="1" applyBorder="1" applyAlignment="1">
      <alignment vertical="center" wrapText="1" readingOrder="1"/>
    </xf>
    <xf numFmtId="0" fontId="9" fillId="0" borderId="0" xfId="0" applyNumberFormat="1" applyFont="1" applyFill="1" applyBorder="1" applyAlignment="1">
      <alignment horizontal="center" vertical="center" wrapText="1" readingOrder="1"/>
    </xf>
    <xf numFmtId="0" fontId="9" fillId="0" borderId="0" xfId="0" applyNumberFormat="1" applyFont="1" applyFill="1" applyBorder="1" applyAlignment="1">
      <alignment vertical="center" wrapText="1" readingOrder="1"/>
    </xf>
    <xf numFmtId="0" fontId="11" fillId="0" borderId="0" xfId="0" applyNumberFormat="1" applyFont="1" applyFill="1" applyBorder="1" applyAlignment="1">
      <alignment horizontal="left" vertical="center" wrapText="1" readingOrder="1"/>
    </xf>
    <xf numFmtId="0" fontId="16" fillId="0" borderId="0" xfId="0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consolidado!$A$8</c:f>
              <c:strCache>
                <c:ptCount val="1"/>
                <c:pt idx="0">
                  <c:v>Total Funcionamiento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0.347222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0.134259259259259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4485429370902747E-16"/>
                  <c:y val="0.166666666666666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(consolidado!$K$3,consolidado!$L$3,consolidado!$M$3)</c:f>
              <c:strCache>
                <c:ptCount val="3"/>
                <c:pt idx="0">
                  <c:v>% de Compromisos</c:v>
                </c:pt>
                <c:pt idx="1">
                  <c:v>% De Obligaciones</c:v>
                </c:pt>
                <c:pt idx="2">
                  <c:v>% de Pagos</c:v>
                </c:pt>
              </c:strCache>
            </c:strRef>
          </c:cat>
          <c:val>
            <c:numRef>
              <c:f>(consolidado!$K$8,consolidado!$L$8,consolidado!$M$8)</c:f>
              <c:numCache>
                <c:formatCode>0.00%</c:formatCode>
                <c:ptCount val="3"/>
                <c:pt idx="0">
                  <c:v>0.81881709133366298</c:v>
                </c:pt>
                <c:pt idx="1">
                  <c:v>0.70851890254330685</c:v>
                </c:pt>
                <c:pt idx="2">
                  <c:v>0.70851890254330685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7589008"/>
        <c:axId val="177588616"/>
        <c:axId val="0"/>
      </c:bar3DChart>
      <c:catAx>
        <c:axId val="17758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7588616"/>
        <c:crosses val="autoZero"/>
        <c:auto val="1"/>
        <c:lblAlgn val="ctr"/>
        <c:lblOffset val="100"/>
        <c:noMultiLvlLbl val="0"/>
      </c:catAx>
      <c:valAx>
        <c:axId val="177588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75890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consolidado!$A$10</c:f>
              <c:strCache>
                <c:ptCount val="1"/>
                <c:pt idx="0">
                  <c:v>Total Inversion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0.250000000000000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7110921335641591E-17"/>
                  <c:y val="0.19444444444444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1030494216613318E-3"/>
                  <c:y val="0.20833333333333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(consolidado!$K$3,consolidado!$L$3,consolidado!$M$3)</c:f>
              <c:strCache>
                <c:ptCount val="3"/>
                <c:pt idx="0">
                  <c:v>% de Compromisos</c:v>
                </c:pt>
                <c:pt idx="1">
                  <c:v>% De Obligaciones</c:v>
                </c:pt>
                <c:pt idx="2">
                  <c:v>% de Pagos</c:v>
                </c:pt>
              </c:strCache>
            </c:strRef>
          </c:cat>
          <c:val>
            <c:numRef>
              <c:f>(consolidado!$K$10,consolidado!$L$10,consolidado!$M$10)</c:f>
              <c:numCache>
                <c:formatCode>0.00%</c:formatCode>
                <c:ptCount val="3"/>
                <c:pt idx="0">
                  <c:v>0.67484064000811383</c:v>
                </c:pt>
                <c:pt idx="1">
                  <c:v>0.55841791586653933</c:v>
                </c:pt>
                <c:pt idx="2">
                  <c:v>0.55841791586653933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7589400"/>
        <c:axId val="239585648"/>
        <c:axId val="365137376"/>
      </c:bar3DChart>
      <c:catAx>
        <c:axId val="17758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9585648"/>
        <c:crosses val="autoZero"/>
        <c:auto val="1"/>
        <c:lblAlgn val="ctr"/>
        <c:lblOffset val="100"/>
        <c:noMultiLvlLbl val="0"/>
      </c:catAx>
      <c:valAx>
        <c:axId val="23958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7589400"/>
        <c:crosses val="autoZero"/>
        <c:crossBetween val="between"/>
      </c:valAx>
      <c:serAx>
        <c:axId val="3651373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9585648"/>
        <c:crosses val="autoZero"/>
      </c:ser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152401</xdr:colOff>
      <xdr:row>14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304800</xdr:colOff>
      <xdr:row>14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2"/>
  <sheetViews>
    <sheetView showGridLines="0" tabSelected="1" topLeftCell="AA1" workbookViewId="0">
      <pane ySplit="17" topLeftCell="A67" activePane="bottomLeft" state="frozen"/>
      <selection activeCell="G1" sqref="G1"/>
      <selection pane="bottomLeft" activeCell="AS75" sqref="AS75"/>
    </sheetView>
  </sheetViews>
  <sheetFormatPr baseColWidth="10" defaultRowHeight="15"/>
  <cols>
    <col min="1" max="1" width="2.85546875" customWidth="1"/>
    <col min="2" max="5" width="2.7109375" customWidth="1"/>
    <col min="6" max="6" width="2.85546875" customWidth="1"/>
    <col min="7" max="9" width="2.7109375" customWidth="1"/>
    <col min="10" max="10" width="2.42578125" customWidth="1"/>
    <col min="11" max="11" width="0.28515625" customWidth="1"/>
    <col min="12" max="12" width="1" customWidth="1"/>
    <col min="13" max="13" width="1.5703125" customWidth="1"/>
    <col min="14" max="26" width="2.7109375" customWidth="1"/>
    <col min="27" max="27" width="2.42578125" customWidth="1"/>
    <col min="28" max="28" width="0.28515625" customWidth="1"/>
    <col min="29" max="29" width="1.85546875" customWidth="1"/>
    <col min="30" max="30" width="0.85546875" customWidth="1"/>
    <col min="31" max="34" width="2.7109375" customWidth="1"/>
    <col min="35" max="35" width="3.28515625" customWidth="1"/>
    <col min="36" max="36" width="3.140625" customWidth="1"/>
    <col min="37" max="38" width="2.7109375" customWidth="1"/>
    <col min="39" max="40" width="0.85546875" customWidth="1"/>
    <col min="41" max="41" width="1" customWidth="1"/>
    <col min="42" max="42" width="19.28515625" bestFit="1" customWidth="1"/>
    <col min="43" max="43" width="13.85546875" bestFit="1" customWidth="1"/>
    <col min="44" max="44" width="12.7109375" bestFit="1" customWidth="1"/>
    <col min="45" max="45" width="13.5703125" bestFit="1" customWidth="1"/>
    <col min="46" max="46" width="13.140625" customWidth="1"/>
    <col min="47" max="47" width="13.42578125" customWidth="1"/>
    <col min="48" max="48" width="11.28515625" customWidth="1"/>
  </cols>
  <sheetData>
    <row r="1" spans="1:47" ht="4.3499999999999996" customHeight="1"/>
    <row r="2" spans="1:47" ht="4.3499999999999996" customHeight="1">
      <c r="A2" s="53"/>
      <c r="B2" s="53"/>
      <c r="C2" s="53"/>
      <c r="D2" s="53"/>
      <c r="E2" s="53"/>
      <c r="F2" s="53"/>
      <c r="G2" s="53"/>
      <c r="H2" s="53"/>
      <c r="I2" s="53"/>
      <c r="J2" s="53"/>
    </row>
    <row r="3" spans="1:47" ht="14.1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M3" s="54" t="s">
        <v>0</v>
      </c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D3" s="55" t="s">
        <v>1</v>
      </c>
      <c r="AE3" s="53"/>
      <c r="AF3" s="53"/>
      <c r="AG3" s="53"/>
      <c r="AH3" s="53"/>
      <c r="AI3" s="53"/>
      <c r="AJ3" s="53"/>
      <c r="AK3" s="53"/>
      <c r="AL3" s="53"/>
      <c r="AM3" s="53"/>
      <c r="AO3" s="56" t="s">
        <v>2</v>
      </c>
      <c r="AP3" s="53"/>
      <c r="AQ3" s="53"/>
      <c r="AR3" s="53"/>
    </row>
    <row r="4" spans="1:47" ht="7.15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</row>
    <row r="5" spans="1:47" ht="28.3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D5" s="57" t="s">
        <v>3</v>
      </c>
      <c r="AE5" s="53"/>
      <c r="AF5" s="53"/>
      <c r="AG5" s="53"/>
      <c r="AH5" s="53"/>
      <c r="AI5" s="53"/>
      <c r="AJ5" s="53"/>
      <c r="AK5" s="53"/>
      <c r="AL5" s="53"/>
      <c r="AM5" s="53"/>
      <c r="AO5" s="58" t="s">
        <v>4</v>
      </c>
      <c r="AP5" s="53"/>
      <c r="AQ5" s="53"/>
      <c r="AR5" s="53"/>
    </row>
    <row r="6" spans="1:47" ht="2.85" customHeight="1">
      <c r="A6" s="53"/>
      <c r="B6" s="53"/>
      <c r="C6" s="53"/>
      <c r="D6" s="53"/>
      <c r="E6" s="53"/>
      <c r="F6" s="53"/>
      <c r="G6" s="53"/>
      <c r="H6" s="53"/>
      <c r="I6" s="53"/>
      <c r="J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O6" s="53"/>
      <c r="AP6" s="53"/>
      <c r="AQ6" s="53"/>
      <c r="AR6" s="53"/>
    </row>
    <row r="7" spans="1:47">
      <c r="AD7" s="53"/>
      <c r="AE7" s="53"/>
      <c r="AF7" s="53"/>
      <c r="AG7" s="53"/>
      <c r="AH7" s="53"/>
      <c r="AI7" s="53"/>
      <c r="AJ7" s="53"/>
      <c r="AK7" s="53"/>
      <c r="AL7" s="53"/>
      <c r="AM7" s="53"/>
      <c r="AO7" s="53"/>
      <c r="AP7" s="53"/>
      <c r="AQ7" s="53"/>
      <c r="AR7" s="53"/>
    </row>
    <row r="8" spans="1:47" ht="7.15" customHeight="1"/>
    <row r="9" spans="1:47" ht="14.1" customHeight="1">
      <c r="AD9" s="57" t="s">
        <v>5</v>
      </c>
      <c r="AE9" s="53"/>
      <c r="AF9" s="53"/>
      <c r="AG9" s="53"/>
      <c r="AH9" s="53"/>
      <c r="AI9" s="53"/>
      <c r="AJ9" s="53"/>
      <c r="AK9" s="53"/>
      <c r="AL9" s="53"/>
      <c r="AM9" s="53"/>
      <c r="AO9" s="58" t="s">
        <v>6</v>
      </c>
      <c r="AP9" s="53"/>
      <c r="AQ9" s="53"/>
      <c r="AR9" s="53"/>
    </row>
    <row r="10" spans="1:47" ht="0" hidden="1" customHeight="1"/>
    <row r="11" spans="1:47" ht="19.899999999999999" customHeight="1"/>
    <row r="12" spans="1:47" ht="0" hidden="1" customHeight="1"/>
    <row r="13" spans="1:47" ht="8.4499999999999993" customHeight="1"/>
    <row r="14" spans="1:47" ht="22.5" customHeight="1">
      <c r="A14" s="69" t="s">
        <v>7</v>
      </c>
      <c r="B14" s="60"/>
      <c r="C14" s="60"/>
      <c r="D14" s="60"/>
      <c r="E14" s="61"/>
      <c r="F14" s="70" t="s">
        <v>8</v>
      </c>
      <c r="G14" s="60"/>
      <c r="H14" s="61"/>
      <c r="I14" s="69" t="s">
        <v>9</v>
      </c>
      <c r="J14" s="60"/>
      <c r="K14" s="60"/>
      <c r="L14" s="60"/>
      <c r="M14" s="60"/>
      <c r="N14" s="60"/>
      <c r="O14" s="60"/>
      <c r="P14" s="61"/>
      <c r="Q14" s="71" t="s">
        <v>10</v>
      </c>
      <c r="R14" s="60"/>
      <c r="S14" s="60"/>
      <c r="T14" s="60"/>
      <c r="U14" s="60"/>
      <c r="V14" s="60"/>
      <c r="W14" s="61"/>
      <c r="X14" s="69" t="s">
        <v>11</v>
      </c>
      <c r="Y14" s="60"/>
      <c r="Z14" s="60"/>
      <c r="AA14" s="60"/>
      <c r="AB14" s="60"/>
      <c r="AC14" s="60"/>
      <c r="AD14" s="61"/>
      <c r="AE14" s="71" t="s">
        <v>12</v>
      </c>
      <c r="AF14" s="60"/>
      <c r="AG14" s="60"/>
      <c r="AH14" s="60"/>
      <c r="AI14" s="60"/>
      <c r="AJ14" s="61"/>
      <c r="AK14" s="1" t="s">
        <v>13</v>
      </c>
      <c r="AL14" s="1" t="s">
        <v>13</v>
      </c>
      <c r="AM14" s="72" t="s">
        <v>13</v>
      </c>
      <c r="AN14" s="53"/>
      <c r="AO14" s="53"/>
      <c r="AP14" s="1" t="s">
        <v>13</v>
      </c>
      <c r="AQ14" s="1" t="s">
        <v>13</v>
      </c>
      <c r="AR14" s="1" t="s">
        <v>13</v>
      </c>
      <c r="AS14" s="7" t="s">
        <v>13</v>
      </c>
      <c r="AT14" s="1" t="s">
        <v>13</v>
      </c>
      <c r="AU14" s="1" t="s">
        <v>13</v>
      </c>
    </row>
    <row r="15" spans="1:47">
      <c r="A15" s="59" t="s">
        <v>14</v>
      </c>
      <c r="B15" s="60"/>
      <c r="C15" s="60"/>
      <c r="D15" s="60"/>
      <c r="E15" s="60"/>
      <c r="F15" s="61"/>
      <c r="G15" s="62" t="s">
        <v>4</v>
      </c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1"/>
      <c r="AH15" s="2" t="s">
        <v>13</v>
      </c>
      <c r="AI15" s="2" t="s">
        <v>13</v>
      </c>
      <c r="AJ15" s="2" t="s">
        <v>13</v>
      </c>
      <c r="AK15" s="2" t="s">
        <v>13</v>
      </c>
      <c r="AL15" s="2" t="s">
        <v>13</v>
      </c>
      <c r="AM15" s="67" t="s">
        <v>13</v>
      </c>
      <c r="AN15" s="68"/>
      <c r="AO15" s="68"/>
      <c r="AP15" s="1" t="s">
        <v>13</v>
      </c>
      <c r="AQ15" s="1" t="s">
        <v>13</v>
      </c>
      <c r="AR15" s="1" t="s">
        <v>13</v>
      </c>
      <c r="AS15" s="7" t="s">
        <v>13</v>
      </c>
      <c r="AT15" s="1" t="s">
        <v>13</v>
      </c>
      <c r="AU15" s="1" t="s">
        <v>13</v>
      </c>
    </row>
    <row r="16" spans="1:47" ht="15.75" thickBot="1">
      <c r="A16" s="59" t="s">
        <v>15</v>
      </c>
      <c r="B16" s="60"/>
      <c r="C16" s="60"/>
      <c r="D16" s="60"/>
      <c r="E16" s="60"/>
      <c r="F16" s="60"/>
      <c r="G16" s="61"/>
      <c r="H16" s="62" t="s">
        <v>4</v>
      </c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1"/>
      <c r="AP16" s="1" t="s">
        <v>13</v>
      </c>
      <c r="AQ16" s="1" t="s">
        <v>13</v>
      </c>
      <c r="AR16" s="1" t="s">
        <v>13</v>
      </c>
      <c r="AS16" s="7" t="s">
        <v>13</v>
      </c>
      <c r="AT16" s="1" t="s">
        <v>13</v>
      </c>
      <c r="AU16" s="1" t="s">
        <v>13</v>
      </c>
    </row>
    <row r="17" spans="1:50" ht="45" customHeight="1" thickBot="1">
      <c r="A17" s="63" t="s">
        <v>16</v>
      </c>
      <c r="B17" s="61"/>
      <c r="C17" s="64" t="s">
        <v>17</v>
      </c>
      <c r="D17" s="61"/>
      <c r="E17" s="63" t="s">
        <v>18</v>
      </c>
      <c r="F17" s="61"/>
      <c r="G17" s="63" t="s">
        <v>19</v>
      </c>
      <c r="H17" s="61"/>
      <c r="I17" s="63" t="s">
        <v>20</v>
      </c>
      <c r="J17" s="60"/>
      <c r="K17" s="61"/>
      <c r="L17" s="63" t="s">
        <v>21</v>
      </c>
      <c r="M17" s="60"/>
      <c r="N17" s="61"/>
      <c r="O17" s="63" t="s">
        <v>22</v>
      </c>
      <c r="P17" s="61"/>
      <c r="Q17" s="63" t="s">
        <v>23</v>
      </c>
      <c r="R17" s="61"/>
      <c r="S17" s="63" t="s">
        <v>24</v>
      </c>
      <c r="T17" s="60"/>
      <c r="U17" s="60"/>
      <c r="V17" s="60"/>
      <c r="W17" s="60"/>
      <c r="X17" s="60"/>
      <c r="Y17" s="60"/>
      <c r="Z17" s="61"/>
      <c r="AA17" s="63" t="s">
        <v>25</v>
      </c>
      <c r="AB17" s="60"/>
      <c r="AC17" s="60"/>
      <c r="AD17" s="60"/>
      <c r="AE17" s="61"/>
      <c r="AF17" s="63" t="s">
        <v>26</v>
      </c>
      <c r="AG17" s="60"/>
      <c r="AH17" s="61"/>
      <c r="AI17" s="3" t="s">
        <v>27</v>
      </c>
      <c r="AJ17" s="63" t="s">
        <v>28</v>
      </c>
      <c r="AK17" s="60"/>
      <c r="AL17" s="60"/>
      <c r="AM17" s="60"/>
      <c r="AN17" s="60"/>
      <c r="AO17" s="61"/>
      <c r="AP17" s="3" t="s">
        <v>29</v>
      </c>
      <c r="AQ17" s="3" t="s">
        <v>30</v>
      </c>
      <c r="AR17" s="3" t="s">
        <v>31</v>
      </c>
      <c r="AS17" s="9" t="s">
        <v>32</v>
      </c>
      <c r="AT17" s="3" t="s">
        <v>33</v>
      </c>
      <c r="AU17" s="3" t="s">
        <v>34</v>
      </c>
      <c r="AV17" s="49" t="s">
        <v>135</v>
      </c>
      <c r="AW17" s="49" t="s">
        <v>136</v>
      </c>
      <c r="AX17" s="50" t="s">
        <v>137</v>
      </c>
    </row>
    <row r="18" spans="1:50">
      <c r="A18" s="65" t="s">
        <v>35</v>
      </c>
      <c r="B18" s="53"/>
      <c r="C18" s="65" t="s">
        <v>43</v>
      </c>
      <c r="D18" s="53"/>
      <c r="E18" s="65" t="s">
        <v>44</v>
      </c>
      <c r="F18" s="53"/>
      <c r="G18" s="65" t="s">
        <v>43</v>
      </c>
      <c r="H18" s="53"/>
      <c r="I18" s="65" t="s">
        <v>43</v>
      </c>
      <c r="J18" s="53"/>
      <c r="K18" s="53"/>
      <c r="L18" s="65" t="s">
        <v>43</v>
      </c>
      <c r="M18" s="53"/>
      <c r="N18" s="53"/>
      <c r="O18" s="65"/>
      <c r="P18" s="53"/>
      <c r="Q18" s="65"/>
      <c r="R18" s="53"/>
      <c r="S18" s="73" t="s">
        <v>45</v>
      </c>
      <c r="T18" s="53"/>
      <c r="U18" s="53"/>
      <c r="V18" s="53"/>
      <c r="W18" s="53"/>
      <c r="X18" s="53"/>
      <c r="Y18" s="53"/>
      <c r="Z18" s="53"/>
      <c r="AA18" s="65" t="s">
        <v>36</v>
      </c>
      <c r="AB18" s="53"/>
      <c r="AC18" s="53"/>
      <c r="AD18" s="53"/>
      <c r="AE18" s="53"/>
      <c r="AF18" s="65" t="s">
        <v>37</v>
      </c>
      <c r="AG18" s="53"/>
      <c r="AH18" s="53"/>
      <c r="AI18" s="5" t="s">
        <v>38</v>
      </c>
      <c r="AJ18" s="66" t="s">
        <v>39</v>
      </c>
      <c r="AK18" s="53"/>
      <c r="AL18" s="53"/>
      <c r="AM18" s="53"/>
      <c r="AN18" s="53"/>
      <c r="AO18" s="53"/>
      <c r="AP18" s="11">
        <v>972775814.79999995</v>
      </c>
      <c r="AQ18" s="11">
        <v>972775814.79999995</v>
      </c>
      <c r="AR18" s="6">
        <v>0</v>
      </c>
      <c r="AS18" s="11">
        <v>972154988</v>
      </c>
      <c r="AT18" s="11">
        <v>972154988</v>
      </c>
      <c r="AU18" s="11">
        <v>972154988</v>
      </c>
      <c r="AV18" s="51">
        <f>+AS18/AP18</f>
        <v>0.99936179868932329</v>
      </c>
      <c r="AW18" s="51">
        <f>+AT18/AP18</f>
        <v>0.99936179868932329</v>
      </c>
      <c r="AX18" s="51">
        <f>+AU18/AP18</f>
        <v>0.99936179868932329</v>
      </c>
    </row>
    <row r="19" spans="1:50">
      <c r="A19" s="65" t="s">
        <v>35</v>
      </c>
      <c r="B19" s="53"/>
      <c r="C19" s="65" t="s">
        <v>43</v>
      </c>
      <c r="D19" s="53"/>
      <c r="E19" s="65" t="s">
        <v>44</v>
      </c>
      <c r="F19" s="53"/>
      <c r="G19" s="65" t="s">
        <v>43</v>
      </c>
      <c r="H19" s="53"/>
      <c r="I19" s="65" t="s">
        <v>43</v>
      </c>
      <c r="J19" s="53"/>
      <c r="K19" s="53"/>
      <c r="L19" s="65" t="s">
        <v>46</v>
      </c>
      <c r="M19" s="53"/>
      <c r="N19" s="53"/>
      <c r="O19" s="65"/>
      <c r="P19" s="53"/>
      <c r="Q19" s="65"/>
      <c r="R19" s="53"/>
      <c r="S19" s="73" t="s">
        <v>47</v>
      </c>
      <c r="T19" s="53"/>
      <c r="U19" s="53"/>
      <c r="V19" s="53"/>
      <c r="W19" s="53"/>
      <c r="X19" s="53"/>
      <c r="Y19" s="53"/>
      <c r="Z19" s="53"/>
      <c r="AA19" s="65" t="s">
        <v>36</v>
      </c>
      <c r="AB19" s="53"/>
      <c r="AC19" s="53"/>
      <c r="AD19" s="53"/>
      <c r="AE19" s="53"/>
      <c r="AF19" s="65" t="s">
        <v>37</v>
      </c>
      <c r="AG19" s="53"/>
      <c r="AH19" s="53"/>
      <c r="AI19" s="5" t="s">
        <v>38</v>
      </c>
      <c r="AJ19" s="66" t="s">
        <v>39</v>
      </c>
      <c r="AK19" s="53"/>
      <c r="AL19" s="53"/>
      <c r="AM19" s="53"/>
      <c r="AN19" s="53"/>
      <c r="AO19" s="53"/>
      <c r="AP19" s="11">
        <v>120000000</v>
      </c>
      <c r="AQ19" s="11">
        <v>120000000</v>
      </c>
      <c r="AR19" s="6">
        <v>0</v>
      </c>
      <c r="AS19" s="11">
        <v>33749609</v>
      </c>
      <c r="AT19" s="11">
        <v>33749609</v>
      </c>
      <c r="AU19" s="11">
        <v>33749609</v>
      </c>
      <c r="AV19" s="51">
        <f t="shared" ref="AV19:AV75" si="0">+AS19/AP19</f>
        <v>0.28124674166666669</v>
      </c>
      <c r="AW19" s="51">
        <f t="shared" ref="AW19:AW75" si="1">+AT19/AP19</f>
        <v>0.28124674166666669</v>
      </c>
      <c r="AX19" s="51">
        <f t="shared" ref="AX19:AX75" si="2">+AU19/AP19</f>
        <v>0.28124674166666669</v>
      </c>
    </row>
    <row r="20" spans="1:50">
      <c r="A20" s="65" t="s">
        <v>35</v>
      </c>
      <c r="B20" s="53"/>
      <c r="C20" s="65" t="s">
        <v>43</v>
      </c>
      <c r="D20" s="53"/>
      <c r="E20" s="65" t="s">
        <v>44</v>
      </c>
      <c r="F20" s="53"/>
      <c r="G20" s="65" t="s">
        <v>43</v>
      </c>
      <c r="H20" s="53"/>
      <c r="I20" s="65" t="s">
        <v>48</v>
      </c>
      <c r="J20" s="53"/>
      <c r="K20" s="53"/>
      <c r="L20" s="65" t="s">
        <v>43</v>
      </c>
      <c r="M20" s="53"/>
      <c r="N20" s="53"/>
      <c r="O20" s="65"/>
      <c r="P20" s="53"/>
      <c r="Q20" s="65"/>
      <c r="R20" s="53"/>
      <c r="S20" s="73" t="s">
        <v>49</v>
      </c>
      <c r="T20" s="53"/>
      <c r="U20" s="53"/>
      <c r="V20" s="53"/>
      <c r="W20" s="53"/>
      <c r="X20" s="53"/>
      <c r="Y20" s="53"/>
      <c r="Z20" s="53"/>
      <c r="AA20" s="65" t="s">
        <v>36</v>
      </c>
      <c r="AB20" s="53"/>
      <c r="AC20" s="53"/>
      <c r="AD20" s="53"/>
      <c r="AE20" s="53"/>
      <c r="AF20" s="65" t="s">
        <v>37</v>
      </c>
      <c r="AG20" s="53"/>
      <c r="AH20" s="53"/>
      <c r="AI20" s="5" t="s">
        <v>38</v>
      </c>
      <c r="AJ20" s="66" t="s">
        <v>39</v>
      </c>
      <c r="AK20" s="53"/>
      <c r="AL20" s="53"/>
      <c r="AM20" s="53"/>
      <c r="AN20" s="53"/>
      <c r="AO20" s="53"/>
      <c r="AP20" s="11">
        <v>95944428</v>
      </c>
      <c r="AQ20" s="11">
        <v>95944428</v>
      </c>
      <c r="AR20" s="6">
        <v>0</v>
      </c>
      <c r="AS20" s="11">
        <v>94722910</v>
      </c>
      <c r="AT20" s="11">
        <v>94722910</v>
      </c>
      <c r="AU20" s="11">
        <v>94722910</v>
      </c>
      <c r="AV20" s="51">
        <f t="shared" si="0"/>
        <v>0.98726848421046398</v>
      </c>
      <c r="AW20" s="51">
        <f t="shared" si="1"/>
        <v>0.98726848421046398</v>
      </c>
      <c r="AX20" s="51">
        <f t="shared" si="2"/>
        <v>0.98726848421046398</v>
      </c>
    </row>
    <row r="21" spans="1:50">
      <c r="A21" s="65" t="s">
        <v>35</v>
      </c>
      <c r="B21" s="53"/>
      <c r="C21" s="65" t="s">
        <v>43</v>
      </c>
      <c r="D21" s="53"/>
      <c r="E21" s="65" t="s">
        <v>44</v>
      </c>
      <c r="F21" s="53"/>
      <c r="G21" s="65" t="s">
        <v>43</v>
      </c>
      <c r="H21" s="53"/>
      <c r="I21" s="65" t="s">
        <v>48</v>
      </c>
      <c r="J21" s="53"/>
      <c r="K21" s="53"/>
      <c r="L21" s="65" t="s">
        <v>46</v>
      </c>
      <c r="M21" s="53"/>
      <c r="N21" s="53"/>
      <c r="O21" s="65"/>
      <c r="P21" s="53"/>
      <c r="Q21" s="65"/>
      <c r="R21" s="53"/>
      <c r="S21" s="73" t="s">
        <v>50</v>
      </c>
      <c r="T21" s="53"/>
      <c r="U21" s="53"/>
      <c r="V21" s="53"/>
      <c r="W21" s="53"/>
      <c r="X21" s="53"/>
      <c r="Y21" s="53"/>
      <c r="Z21" s="53"/>
      <c r="AA21" s="65" t="s">
        <v>36</v>
      </c>
      <c r="AB21" s="53"/>
      <c r="AC21" s="53"/>
      <c r="AD21" s="53"/>
      <c r="AE21" s="53"/>
      <c r="AF21" s="65" t="s">
        <v>37</v>
      </c>
      <c r="AG21" s="53"/>
      <c r="AH21" s="53"/>
      <c r="AI21" s="5" t="s">
        <v>38</v>
      </c>
      <c r="AJ21" s="66" t="s">
        <v>39</v>
      </c>
      <c r="AK21" s="53"/>
      <c r="AL21" s="53"/>
      <c r="AM21" s="53"/>
      <c r="AN21" s="53"/>
      <c r="AO21" s="53"/>
      <c r="AP21" s="11">
        <v>73983384</v>
      </c>
      <c r="AQ21" s="11">
        <v>73983384</v>
      </c>
      <c r="AR21" s="6">
        <v>0</v>
      </c>
      <c r="AS21" s="11">
        <v>73983384</v>
      </c>
      <c r="AT21" s="11">
        <v>73983384</v>
      </c>
      <c r="AU21" s="11">
        <v>73983384</v>
      </c>
      <c r="AV21" s="51">
        <f t="shared" si="0"/>
        <v>1</v>
      </c>
      <c r="AW21" s="51">
        <f t="shared" si="1"/>
        <v>1</v>
      </c>
      <c r="AX21" s="51">
        <f t="shared" si="2"/>
        <v>1</v>
      </c>
    </row>
    <row r="22" spans="1:50">
      <c r="A22" s="65" t="s">
        <v>35</v>
      </c>
      <c r="B22" s="53"/>
      <c r="C22" s="65" t="s">
        <v>43</v>
      </c>
      <c r="D22" s="53"/>
      <c r="E22" s="65" t="s">
        <v>44</v>
      </c>
      <c r="F22" s="53"/>
      <c r="G22" s="65" t="s">
        <v>43</v>
      </c>
      <c r="H22" s="53"/>
      <c r="I22" s="65" t="s">
        <v>51</v>
      </c>
      <c r="J22" s="53"/>
      <c r="K22" s="53"/>
      <c r="L22" s="65" t="s">
        <v>46</v>
      </c>
      <c r="M22" s="53"/>
      <c r="N22" s="53"/>
      <c r="O22" s="65"/>
      <c r="P22" s="53"/>
      <c r="Q22" s="65"/>
      <c r="R22" s="53"/>
      <c r="S22" s="73" t="s">
        <v>52</v>
      </c>
      <c r="T22" s="53"/>
      <c r="U22" s="53"/>
      <c r="V22" s="53"/>
      <c r="W22" s="53"/>
      <c r="X22" s="53"/>
      <c r="Y22" s="53"/>
      <c r="Z22" s="53"/>
      <c r="AA22" s="65" t="s">
        <v>36</v>
      </c>
      <c r="AB22" s="53"/>
      <c r="AC22" s="53"/>
      <c r="AD22" s="53"/>
      <c r="AE22" s="53"/>
      <c r="AF22" s="65" t="s">
        <v>37</v>
      </c>
      <c r="AG22" s="53"/>
      <c r="AH22" s="53"/>
      <c r="AI22" s="5" t="s">
        <v>38</v>
      </c>
      <c r="AJ22" s="66" t="s">
        <v>39</v>
      </c>
      <c r="AK22" s="53"/>
      <c r="AL22" s="53"/>
      <c r="AM22" s="53"/>
      <c r="AN22" s="53"/>
      <c r="AO22" s="53"/>
      <c r="AP22" s="11">
        <v>33472068.5</v>
      </c>
      <c r="AQ22" s="11">
        <v>33472068.5</v>
      </c>
      <c r="AR22" s="6">
        <v>0</v>
      </c>
      <c r="AS22" s="11">
        <v>29431342</v>
      </c>
      <c r="AT22" s="11">
        <v>29431342</v>
      </c>
      <c r="AU22" s="11">
        <v>29431342</v>
      </c>
      <c r="AV22" s="51">
        <f t="shared" si="0"/>
        <v>0.8792806455926081</v>
      </c>
      <c r="AW22" s="51">
        <f t="shared" si="1"/>
        <v>0.8792806455926081</v>
      </c>
      <c r="AX22" s="51">
        <f t="shared" si="2"/>
        <v>0.8792806455926081</v>
      </c>
    </row>
    <row r="23" spans="1:50">
      <c r="A23" s="65" t="s">
        <v>35</v>
      </c>
      <c r="B23" s="53"/>
      <c r="C23" s="65" t="s">
        <v>43</v>
      </c>
      <c r="D23" s="53"/>
      <c r="E23" s="65" t="s">
        <v>44</v>
      </c>
      <c r="F23" s="53"/>
      <c r="G23" s="65" t="s">
        <v>43</v>
      </c>
      <c r="H23" s="53"/>
      <c r="I23" s="65" t="s">
        <v>51</v>
      </c>
      <c r="J23" s="53"/>
      <c r="K23" s="53"/>
      <c r="L23" s="65" t="s">
        <v>51</v>
      </c>
      <c r="M23" s="53"/>
      <c r="N23" s="53"/>
      <c r="O23" s="65"/>
      <c r="P23" s="53"/>
      <c r="Q23" s="65"/>
      <c r="R23" s="53"/>
      <c r="S23" s="73" t="s">
        <v>53</v>
      </c>
      <c r="T23" s="53"/>
      <c r="U23" s="53"/>
      <c r="V23" s="53"/>
      <c r="W23" s="53"/>
      <c r="X23" s="53"/>
      <c r="Y23" s="53"/>
      <c r="Z23" s="53"/>
      <c r="AA23" s="65" t="s">
        <v>36</v>
      </c>
      <c r="AB23" s="53"/>
      <c r="AC23" s="53"/>
      <c r="AD23" s="53"/>
      <c r="AE23" s="53"/>
      <c r="AF23" s="65" t="s">
        <v>37</v>
      </c>
      <c r="AG23" s="53"/>
      <c r="AH23" s="53"/>
      <c r="AI23" s="5" t="s">
        <v>38</v>
      </c>
      <c r="AJ23" s="66" t="s">
        <v>39</v>
      </c>
      <c r="AK23" s="53"/>
      <c r="AL23" s="53"/>
      <c r="AM23" s="53"/>
      <c r="AN23" s="53"/>
      <c r="AO23" s="53"/>
      <c r="AP23" s="11">
        <v>9931039.0500000007</v>
      </c>
      <c r="AQ23" s="11">
        <v>9931039.0500000007</v>
      </c>
      <c r="AR23" s="6">
        <v>0</v>
      </c>
      <c r="AS23" s="11">
        <v>2892256</v>
      </c>
      <c r="AT23" s="11">
        <v>2892256</v>
      </c>
      <c r="AU23" s="11">
        <v>2892256</v>
      </c>
      <c r="AV23" s="51">
        <f t="shared" si="0"/>
        <v>0.29123397717381844</v>
      </c>
      <c r="AW23" s="51">
        <f t="shared" si="1"/>
        <v>0.29123397717381844</v>
      </c>
      <c r="AX23" s="51">
        <f t="shared" si="2"/>
        <v>0.29123397717381844</v>
      </c>
    </row>
    <row r="24" spans="1:50">
      <c r="A24" s="65" t="s">
        <v>35</v>
      </c>
      <c r="B24" s="53"/>
      <c r="C24" s="65" t="s">
        <v>43</v>
      </c>
      <c r="D24" s="53"/>
      <c r="E24" s="65" t="s">
        <v>44</v>
      </c>
      <c r="F24" s="53"/>
      <c r="G24" s="65" t="s">
        <v>43</v>
      </c>
      <c r="H24" s="53"/>
      <c r="I24" s="65" t="s">
        <v>51</v>
      </c>
      <c r="J24" s="53"/>
      <c r="K24" s="53"/>
      <c r="L24" s="65" t="s">
        <v>54</v>
      </c>
      <c r="M24" s="53"/>
      <c r="N24" s="53"/>
      <c r="O24" s="65"/>
      <c r="P24" s="53"/>
      <c r="Q24" s="65"/>
      <c r="R24" s="53"/>
      <c r="S24" s="73" t="s">
        <v>55</v>
      </c>
      <c r="T24" s="53"/>
      <c r="U24" s="53"/>
      <c r="V24" s="53"/>
      <c r="W24" s="53"/>
      <c r="X24" s="53"/>
      <c r="Y24" s="53"/>
      <c r="Z24" s="53"/>
      <c r="AA24" s="65" t="s">
        <v>36</v>
      </c>
      <c r="AB24" s="53"/>
      <c r="AC24" s="53"/>
      <c r="AD24" s="53"/>
      <c r="AE24" s="53"/>
      <c r="AF24" s="65" t="s">
        <v>37</v>
      </c>
      <c r="AG24" s="53"/>
      <c r="AH24" s="53"/>
      <c r="AI24" s="5" t="s">
        <v>38</v>
      </c>
      <c r="AJ24" s="66" t="s">
        <v>39</v>
      </c>
      <c r="AK24" s="53"/>
      <c r="AL24" s="53"/>
      <c r="AM24" s="53"/>
      <c r="AN24" s="53"/>
      <c r="AO24" s="53"/>
      <c r="AP24" s="11">
        <v>1829116.75</v>
      </c>
      <c r="AQ24" s="11">
        <v>1829116.75</v>
      </c>
      <c r="AR24" s="6">
        <v>0</v>
      </c>
      <c r="AS24" s="11">
        <v>1251460</v>
      </c>
      <c r="AT24" s="11">
        <v>1251460</v>
      </c>
      <c r="AU24" s="11">
        <v>1251460</v>
      </c>
      <c r="AV24" s="51">
        <f t="shared" si="0"/>
        <v>0.68418814709339904</v>
      </c>
      <c r="AW24" s="51">
        <f t="shared" si="1"/>
        <v>0.68418814709339904</v>
      </c>
      <c r="AX24" s="51">
        <f t="shared" si="2"/>
        <v>0.68418814709339904</v>
      </c>
    </row>
    <row r="25" spans="1:50">
      <c r="A25" s="65" t="s">
        <v>35</v>
      </c>
      <c r="B25" s="53"/>
      <c r="C25" s="65" t="s">
        <v>43</v>
      </c>
      <c r="D25" s="53"/>
      <c r="E25" s="65" t="s">
        <v>44</v>
      </c>
      <c r="F25" s="53"/>
      <c r="G25" s="65" t="s">
        <v>43</v>
      </c>
      <c r="H25" s="53"/>
      <c r="I25" s="65" t="s">
        <v>51</v>
      </c>
      <c r="J25" s="53"/>
      <c r="K25" s="53"/>
      <c r="L25" s="65" t="s">
        <v>56</v>
      </c>
      <c r="M25" s="53"/>
      <c r="N25" s="53"/>
      <c r="O25" s="65"/>
      <c r="P25" s="53"/>
      <c r="Q25" s="65"/>
      <c r="R25" s="53"/>
      <c r="S25" s="73" t="s">
        <v>57</v>
      </c>
      <c r="T25" s="53"/>
      <c r="U25" s="53"/>
      <c r="V25" s="53"/>
      <c r="W25" s="53"/>
      <c r="X25" s="53"/>
      <c r="Y25" s="53"/>
      <c r="Z25" s="53"/>
      <c r="AA25" s="65" t="s">
        <v>36</v>
      </c>
      <c r="AB25" s="53"/>
      <c r="AC25" s="53"/>
      <c r="AD25" s="53"/>
      <c r="AE25" s="53"/>
      <c r="AF25" s="65" t="s">
        <v>37</v>
      </c>
      <c r="AG25" s="53"/>
      <c r="AH25" s="53"/>
      <c r="AI25" s="5" t="s">
        <v>38</v>
      </c>
      <c r="AJ25" s="66" t="s">
        <v>39</v>
      </c>
      <c r="AK25" s="53"/>
      <c r="AL25" s="53"/>
      <c r="AM25" s="53"/>
      <c r="AN25" s="53"/>
      <c r="AO25" s="53"/>
      <c r="AP25" s="11">
        <v>62464257.149999999</v>
      </c>
      <c r="AQ25" s="11">
        <v>62464257.149999999</v>
      </c>
      <c r="AR25" s="6">
        <v>0</v>
      </c>
      <c r="AS25" s="11">
        <v>62070490</v>
      </c>
      <c r="AT25" s="11">
        <v>62070490</v>
      </c>
      <c r="AU25" s="11">
        <v>62070490</v>
      </c>
      <c r="AV25" s="51">
        <f t="shared" si="0"/>
        <v>0.993696120502091</v>
      </c>
      <c r="AW25" s="51">
        <f t="shared" si="1"/>
        <v>0.993696120502091</v>
      </c>
      <c r="AX25" s="51">
        <f t="shared" si="2"/>
        <v>0.993696120502091</v>
      </c>
    </row>
    <row r="26" spans="1:50">
      <c r="A26" s="65" t="s">
        <v>35</v>
      </c>
      <c r="B26" s="53"/>
      <c r="C26" s="65" t="s">
        <v>43</v>
      </c>
      <c r="D26" s="53"/>
      <c r="E26" s="65" t="s">
        <v>44</v>
      </c>
      <c r="F26" s="53"/>
      <c r="G26" s="65" t="s">
        <v>43</v>
      </c>
      <c r="H26" s="53"/>
      <c r="I26" s="65" t="s">
        <v>51</v>
      </c>
      <c r="J26" s="53"/>
      <c r="K26" s="53"/>
      <c r="L26" s="65" t="s">
        <v>58</v>
      </c>
      <c r="M26" s="53"/>
      <c r="N26" s="53"/>
      <c r="O26" s="65"/>
      <c r="P26" s="53"/>
      <c r="Q26" s="65"/>
      <c r="R26" s="53"/>
      <c r="S26" s="73" t="s">
        <v>59</v>
      </c>
      <c r="T26" s="53"/>
      <c r="U26" s="53"/>
      <c r="V26" s="53"/>
      <c r="W26" s="53"/>
      <c r="X26" s="53"/>
      <c r="Y26" s="53"/>
      <c r="Z26" s="53"/>
      <c r="AA26" s="65" t="s">
        <v>36</v>
      </c>
      <c r="AB26" s="53"/>
      <c r="AC26" s="53"/>
      <c r="AD26" s="53"/>
      <c r="AE26" s="53"/>
      <c r="AF26" s="65" t="s">
        <v>37</v>
      </c>
      <c r="AG26" s="53"/>
      <c r="AH26" s="53"/>
      <c r="AI26" s="5" t="s">
        <v>38</v>
      </c>
      <c r="AJ26" s="66" t="s">
        <v>39</v>
      </c>
      <c r="AK26" s="53"/>
      <c r="AL26" s="53"/>
      <c r="AM26" s="53"/>
      <c r="AN26" s="53"/>
      <c r="AO26" s="53"/>
      <c r="AP26" s="11">
        <v>86551406.590000004</v>
      </c>
      <c r="AQ26" s="11">
        <v>86551406.590000004</v>
      </c>
      <c r="AR26" s="6">
        <v>0</v>
      </c>
      <c r="AS26" s="11">
        <v>23245308</v>
      </c>
      <c r="AT26" s="11">
        <v>23245308</v>
      </c>
      <c r="AU26" s="11">
        <v>23245308</v>
      </c>
      <c r="AV26" s="51">
        <f t="shared" si="0"/>
        <v>0.2685722730089718</v>
      </c>
      <c r="AW26" s="51">
        <f t="shared" si="1"/>
        <v>0.2685722730089718</v>
      </c>
      <c r="AX26" s="51">
        <f t="shared" si="2"/>
        <v>0.2685722730089718</v>
      </c>
    </row>
    <row r="27" spans="1:50">
      <c r="A27" s="65" t="s">
        <v>35</v>
      </c>
      <c r="B27" s="53"/>
      <c r="C27" s="65" t="s">
        <v>43</v>
      </c>
      <c r="D27" s="53"/>
      <c r="E27" s="65" t="s">
        <v>44</v>
      </c>
      <c r="F27" s="53"/>
      <c r="G27" s="65" t="s">
        <v>43</v>
      </c>
      <c r="H27" s="53"/>
      <c r="I27" s="65" t="s">
        <v>51</v>
      </c>
      <c r="J27" s="53"/>
      <c r="K27" s="53"/>
      <c r="L27" s="65" t="s">
        <v>60</v>
      </c>
      <c r="M27" s="53"/>
      <c r="N27" s="53"/>
      <c r="O27" s="65"/>
      <c r="P27" s="53"/>
      <c r="Q27" s="65"/>
      <c r="R27" s="53"/>
      <c r="S27" s="73" t="s">
        <v>61</v>
      </c>
      <c r="T27" s="53"/>
      <c r="U27" s="53"/>
      <c r="V27" s="53"/>
      <c r="W27" s="53"/>
      <c r="X27" s="53"/>
      <c r="Y27" s="53"/>
      <c r="Z27" s="53"/>
      <c r="AA27" s="65" t="s">
        <v>36</v>
      </c>
      <c r="AB27" s="53"/>
      <c r="AC27" s="53"/>
      <c r="AD27" s="53"/>
      <c r="AE27" s="53"/>
      <c r="AF27" s="65" t="s">
        <v>37</v>
      </c>
      <c r="AG27" s="53"/>
      <c r="AH27" s="53"/>
      <c r="AI27" s="5" t="s">
        <v>38</v>
      </c>
      <c r="AJ27" s="66" t="s">
        <v>39</v>
      </c>
      <c r="AK27" s="53"/>
      <c r="AL27" s="53"/>
      <c r="AM27" s="53"/>
      <c r="AN27" s="53"/>
      <c r="AO27" s="53"/>
      <c r="AP27" s="11">
        <v>22708865.100000001</v>
      </c>
      <c r="AQ27" s="11">
        <v>22708865.100000001</v>
      </c>
      <c r="AR27" s="6">
        <v>0</v>
      </c>
      <c r="AS27" s="11">
        <v>3596139</v>
      </c>
      <c r="AT27" s="11">
        <v>3596139</v>
      </c>
      <c r="AU27" s="11">
        <v>3596139</v>
      </c>
      <c r="AV27" s="51">
        <f t="shared" si="0"/>
        <v>0.15835837608635051</v>
      </c>
      <c r="AW27" s="51">
        <f t="shared" si="1"/>
        <v>0.15835837608635051</v>
      </c>
      <c r="AX27" s="51">
        <f t="shared" si="2"/>
        <v>0.15835837608635051</v>
      </c>
    </row>
    <row r="28" spans="1:50">
      <c r="A28" s="65" t="s">
        <v>35</v>
      </c>
      <c r="B28" s="53"/>
      <c r="C28" s="65" t="s">
        <v>43</v>
      </c>
      <c r="D28" s="53"/>
      <c r="E28" s="65" t="s">
        <v>44</v>
      </c>
      <c r="F28" s="53"/>
      <c r="G28" s="65" t="s">
        <v>43</v>
      </c>
      <c r="H28" s="53"/>
      <c r="I28" s="65" t="s">
        <v>51</v>
      </c>
      <c r="J28" s="53"/>
      <c r="K28" s="53"/>
      <c r="L28" s="65" t="s">
        <v>62</v>
      </c>
      <c r="M28" s="53"/>
      <c r="N28" s="53"/>
      <c r="O28" s="65"/>
      <c r="P28" s="53"/>
      <c r="Q28" s="65"/>
      <c r="R28" s="53"/>
      <c r="S28" s="73" t="s">
        <v>63</v>
      </c>
      <c r="T28" s="53"/>
      <c r="U28" s="53"/>
      <c r="V28" s="53"/>
      <c r="W28" s="53"/>
      <c r="X28" s="53"/>
      <c r="Y28" s="53"/>
      <c r="Z28" s="53"/>
      <c r="AA28" s="65" t="s">
        <v>36</v>
      </c>
      <c r="AB28" s="53"/>
      <c r="AC28" s="53"/>
      <c r="AD28" s="53"/>
      <c r="AE28" s="53"/>
      <c r="AF28" s="65" t="s">
        <v>37</v>
      </c>
      <c r="AG28" s="53"/>
      <c r="AH28" s="53"/>
      <c r="AI28" s="5" t="s">
        <v>38</v>
      </c>
      <c r="AJ28" s="66" t="s">
        <v>39</v>
      </c>
      <c r="AK28" s="53"/>
      <c r="AL28" s="53"/>
      <c r="AM28" s="53"/>
      <c r="AN28" s="53"/>
      <c r="AO28" s="53"/>
      <c r="AP28" s="11">
        <v>26877447</v>
      </c>
      <c r="AQ28" s="11">
        <v>25645557</v>
      </c>
      <c r="AR28" s="11">
        <v>1231890</v>
      </c>
      <c r="AS28" s="11">
        <v>14913447</v>
      </c>
      <c r="AT28" s="11">
        <v>14913447</v>
      </c>
      <c r="AU28" s="11">
        <v>14913447</v>
      </c>
      <c r="AV28" s="51">
        <f t="shared" si="0"/>
        <v>0.55486843672317543</v>
      </c>
      <c r="AW28" s="51">
        <f t="shared" si="1"/>
        <v>0.55486843672317543</v>
      </c>
      <c r="AX28" s="51">
        <f t="shared" si="2"/>
        <v>0.55486843672317543</v>
      </c>
    </row>
    <row r="29" spans="1:50">
      <c r="A29" s="65" t="s">
        <v>35</v>
      </c>
      <c r="B29" s="53"/>
      <c r="C29" s="65" t="s">
        <v>43</v>
      </c>
      <c r="D29" s="53"/>
      <c r="E29" s="65" t="s">
        <v>44</v>
      </c>
      <c r="F29" s="53"/>
      <c r="G29" s="65" t="s">
        <v>43</v>
      </c>
      <c r="H29" s="53"/>
      <c r="I29" s="65" t="s">
        <v>51</v>
      </c>
      <c r="J29" s="53"/>
      <c r="K29" s="53"/>
      <c r="L29" s="65" t="s">
        <v>64</v>
      </c>
      <c r="M29" s="53"/>
      <c r="N29" s="53"/>
      <c r="O29" s="65"/>
      <c r="P29" s="53"/>
      <c r="Q29" s="65"/>
      <c r="R29" s="53"/>
      <c r="S29" s="73" t="s">
        <v>65</v>
      </c>
      <c r="T29" s="53"/>
      <c r="U29" s="53"/>
      <c r="V29" s="53"/>
      <c r="W29" s="53"/>
      <c r="X29" s="53"/>
      <c r="Y29" s="53"/>
      <c r="Z29" s="53"/>
      <c r="AA29" s="65" t="s">
        <v>36</v>
      </c>
      <c r="AB29" s="53"/>
      <c r="AC29" s="53"/>
      <c r="AD29" s="53"/>
      <c r="AE29" s="53"/>
      <c r="AF29" s="65" t="s">
        <v>37</v>
      </c>
      <c r="AG29" s="53"/>
      <c r="AH29" s="53"/>
      <c r="AI29" s="5" t="s">
        <v>38</v>
      </c>
      <c r="AJ29" s="66" t="s">
        <v>39</v>
      </c>
      <c r="AK29" s="53"/>
      <c r="AL29" s="53"/>
      <c r="AM29" s="53"/>
      <c r="AN29" s="53"/>
      <c r="AO29" s="53"/>
      <c r="AP29" s="11">
        <v>54010407.350000001</v>
      </c>
      <c r="AQ29" s="11">
        <v>54010407.350000001</v>
      </c>
      <c r="AR29" s="6">
        <v>0</v>
      </c>
      <c r="AS29" s="11">
        <v>27984144</v>
      </c>
      <c r="AT29" s="11">
        <v>27984144</v>
      </c>
      <c r="AU29" s="11">
        <v>27984144</v>
      </c>
      <c r="AV29" s="51">
        <f t="shared" si="0"/>
        <v>0.5181250313232455</v>
      </c>
      <c r="AW29" s="51">
        <f t="shared" si="1"/>
        <v>0.5181250313232455</v>
      </c>
      <c r="AX29" s="51">
        <f t="shared" si="2"/>
        <v>0.5181250313232455</v>
      </c>
    </row>
    <row r="30" spans="1:50">
      <c r="A30" s="65" t="s">
        <v>35</v>
      </c>
      <c r="B30" s="53"/>
      <c r="C30" s="65" t="s">
        <v>43</v>
      </c>
      <c r="D30" s="53"/>
      <c r="E30" s="65" t="s">
        <v>44</v>
      </c>
      <c r="F30" s="53"/>
      <c r="G30" s="65" t="s">
        <v>43</v>
      </c>
      <c r="H30" s="53"/>
      <c r="I30" s="65" t="s">
        <v>66</v>
      </c>
      <c r="J30" s="53"/>
      <c r="K30" s="53"/>
      <c r="L30" s="65" t="s">
        <v>43</v>
      </c>
      <c r="M30" s="53"/>
      <c r="N30" s="53"/>
      <c r="O30" s="65"/>
      <c r="P30" s="53"/>
      <c r="Q30" s="65"/>
      <c r="R30" s="53"/>
      <c r="S30" s="73" t="s">
        <v>67</v>
      </c>
      <c r="T30" s="53"/>
      <c r="U30" s="53"/>
      <c r="V30" s="53"/>
      <c r="W30" s="53"/>
      <c r="X30" s="53"/>
      <c r="Y30" s="53"/>
      <c r="Z30" s="53"/>
      <c r="AA30" s="65" t="s">
        <v>36</v>
      </c>
      <c r="AB30" s="53"/>
      <c r="AC30" s="53"/>
      <c r="AD30" s="53"/>
      <c r="AE30" s="53"/>
      <c r="AF30" s="65" t="s">
        <v>37</v>
      </c>
      <c r="AG30" s="53"/>
      <c r="AH30" s="53"/>
      <c r="AI30" s="5" t="s">
        <v>38</v>
      </c>
      <c r="AJ30" s="66" t="s">
        <v>39</v>
      </c>
      <c r="AK30" s="53"/>
      <c r="AL30" s="53"/>
      <c r="AM30" s="53"/>
      <c r="AN30" s="53"/>
      <c r="AO30" s="53"/>
      <c r="AP30" s="11">
        <v>8746933</v>
      </c>
      <c r="AQ30" s="11">
        <v>8746933</v>
      </c>
      <c r="AR30" s="6">
        <v>0</v>
      </c>
      <c r="AS30" s="6">
        <v>0</v>
      </c>
      <c r="AT30" s="6">
        <v>0</v>
      </c>
      <c r="AU30" s="6">
        <v>0</v>
      </c>
      <c r="AV30" s="51">
        <f t="shared" si="0"/>
        <v>0</v>
      </c>
      <c r="AW30" s="51">
        <f t="shared" si="1"/>
        <v>0</v>
      </c>
      <c r="AX30" s="51">
        <f t="shared" si="2"/>
        <v>0</v>
      </c>
    </row>
    <row r="31" spans="1:50">
      <c r="A31" s="65" t="s">
        <v>35</v>
      </c>
      <c r="B31" s="53"/>
      <c r="C31" s="65" t="s">
        <v>43</v>
      </c>
      <c r="D31" s="53"/>
      <c r="E31" s="65" t="s">
        <v>44</v>
      </c>
      <c r="F31" s="53"/>
      <c r="G31" s="65" t="s">
        <v>46</v>
      </c>
      <c r="H31" s="53"/>
      <c r="I31" s="65" t="s">
        <v>54</v>
      </c>
      <c r="J31" s="53"/>
      <c r="K31" s="53"/>
      <c r="L31" s="65"/>
      <c r="M31" s="53"/>
      <c r="N31" s="53"/>
      <c r="O31" s="65"/>
      <c r="P31" s="53"/>
      <c r="Q31" s="65"/>
      <c r="R31" s="53"/>
      <c r="S31" s="73" t="s">
        <v>68</v>
      </c>
      <c r="T31" s="53"/>
      <c r="U31" s="53"/>
      <c r="V31" s="53"/>
      <c r="W31" s="53"/>
      <c r="X31" s="53"/>
      <c r="Y31" s="53"/>
      <c r="Z31" s="53"/>
      <c r="AA31" s="65" t="s">
        <v>36</v>
      </c>
      <c r="AB31" s="53"/>
      <c r="AC31" s="53"/>
      <c r="AD31" s="53"/>
      <c r="AE31" s="53"/>
      <c r="AF31" s="65" t="s">
        <v>37</v>
      </c>
      <c r="AG31" s="53"/>
      <c r="AH31" s="53"/>
      <c r="AI31" s="5" t="s">
        <v>38</v>
      </c>
      <c r="AJ31" s="66" t="s">
        <v>39</v>
      </c>
      <c r="AK31" s="53"/>
      <c r="AL31" s="53"/>
      <c r="AM31" s="53"/>
      <c r="AN31" s="53"/>
      <c r="AO31" s="53"/>
      <c r="AP31" s="11">
        <v>278000000</v>
      </c>
      <c r="AQ31" s="11">
        <v>271500000</v>
      </c>
      <c r="AR31" s="11">
        <v>6500000</v>
      </c>
      <c r="AS31" s="11">
        <v>271500000</v>
      </c>
      <c r="AT31" s="11">
        <v>203700000</v>
      </c>
      <c r="AU31" s="11">
        <v>203700000</v>
      </c>
      <c r="AV31" s="51">
        <f t="shared" si="0"/>
        <v>0.97661870503597126</v>
      </c>
      <c r="AW31" s="51">
        <f t="shared" si="1"/>
        <v>0.73273381294964024</v>
      </c>
      <c r="AX31" s="51">
        <f t="shared" si="2"/>
        <v>0.73273381294964024</v>
      </c>
    </row>
    <row r="32" spans="1:50">
      <c r="A32" s="65" t="s">
        <v>35</v>
      </c>
      <c r="B32" s="53"/>
      <c r="C32" s="65" t="s">
        <v>43</v>
      </c>
      <c r="D32" s="53"/>
      <c r="E32" s="65" t="s">
        <v>44</v>
      </c>
      <c r="F32" s="53"/>
      <c r="G32" s="65" t="s">
        <v>46</v>
      </c>
      <c r="H32" s="53"/>
      <c r="I32" s="65" t="s">
        <v>56</v>
      </c>
      <c r="J32" s="53"/>
      <c r="K32" s="53"/>
      <c r="L32" s="65"/>
      <c r="M32" s="53"/>
      <c r="N32" s="53"/>
      <c r="O32" s="65"/>
      <c r="P32" s="53"/>
      <c r="Q32" s="65"/>
      <c r="R32" s="53"/>
      <c r="S32" s="73" t="s">
        <v>69</v>
      </c>
      <c r="T32" s="53"/>
      <c r="U32" s="53"/>
      <c r="V32" s="53"/>
      <c r="W32" s="53"/>
      <c r="X32" s="53"/>
      <c r="Y32" s="53"/>
      <c r="Z32" s="53"/>
      <c r="AA32" s="65" t="s">
        <v>36</v>
      </c>
      <c r="AB32" s="53"/>
      <c r="AC32" s="53"/>
      <c r="AD32" s="53"/>
      <c r="AE32" s="53"/>
      <c r="AF32" s="65" t="s">
        <v>37</v>
      </c>
      <c r="AG32" s="53"/>
      <c r="AH32" s="53"/>
      <c r="AI32" s="5" t="s">
        <v>38</v>
      </c>
      <c r="AJ32" s="66" t="s">
        <v>39</v>
      </c>
      <c r="AK32" s="53"/>
      <c r="AL32" s="53"/>
      <c r="AM32" s="53"/>
      <c r="AN32" s="53"/>
      <c r="AO32" s="53"/>
      <c r="AP32" s="11">
        <v>511008200</v>
      </c>
      <c r="AQ32" s="11">
        <v>494813200</v>
      </c>
      <c r="AR32" s="11">
        <v>16195000</v>
      </c>
      <c r="AS32" s="11">
        <v>494813200</v>
      </c>
      <c r="AT32" s="11">
        <v>361276149.32999998</v>
      </c>
      <c r="AU32" s="11">
        <v>361276149.32999998</v>
      </c>
      <c r="AV32" s="51">
        <f t="shared" si="0"/>
        <v>0.9683077492689941</v>
      </c>
      <c r="AW32" s="51">
        <f t="shared" si="1"/>
        <v>0.70698699028704426</v>
      </c>
      <c r="AX32" s="51">
        <f t="shared" si="2"/>
        <v>0.70698699028704426</v>
      </c>
    </row>
    <row r="33" spans="1:50">
      <c r="A33" s="65" t="s">
        <v>35</v>
      </c>
      <c r="B33" s="53"/>
      <c r="C33" s="65" t="s">
        <v>43</v>
      </c>
      <c r="D33" s="53"/>
      <c r="E33" s="65" t="s">
        <v>44</v>
      </c>
      <c r="F33" s="53"/>
      <c r="G33" s="65" t="s">
        <v>51</v>
      </c>
      <c r="H33" s="53"/>
      <c r="I33" s="65" t="s">
        <v>43</v>
      </c>
      <c r="J33" s="53"/>
      <c r="K33" s="53"/>
      <c r="L33" s="65" t="s">
        <v>43</v>
      </c>
      <c r="M33" s="53"/>
      <c r="N33" s="53"/>
      <c r="O33" s="65"/>
      <c r="P33" s="53"/>
      <c r="Q33" s="65"/>
      <c r="R33" s="53"/>
      <c r="S33" s="73" t="s">
        <v>70</v>
      </c>
      <c r="T33" s="53"/>
      <c r="U33" s="53"/>
      <c r="V33" s="53"/>
      <c r="W33" s="53"/>
      <c r="X33" s="53"/>
      <c r="Y33" s="53"/>
      <c r="Z33" s="53"/>
      <c r="AA33" s="65" t="s">
        <v>36</v>
      </c>
      <c r="AB33" s="53"/>
      <c r="AC33" s="53"/>
      <c r="AD33" s="53"/>
      <c r="AE33" s="53"/>
      <c r="AF33" s="65" t="s">
        <v>37</v>
      </c>
      <c r="AG33" s="53"/>
      <c r="AH33" s="53"/>
      <c r="AI33" s="5" t="s">
        <v>38</v>
      </c>
      <c r="AJ33" s="66" t="s">
        <v>39</v>
      </c>
      <c r="AK33" s="53"/>
      <c r="AL33" s="53"/>
      <c r="AM33" s="53"/>
      <c r="AN33" s="53"/>
      <c r="AO33" s="53"/>
      <c r="AP33" s="11">
        <v>52399057.289999999</v>
      </c>
      <c r="AQ33" s="11">
        <v>52399057.289999999</v>
      </c>
      <c r="AR33" s="6">
        <v>0</v>
      </c>
      <c r="AS33" s="11">
        <v>48973120</v>
      </c>
      <c r="AT33" s="11">
        <v>48973120</v>
      </c>
      <c r="AU33" s="11">
        <v>48973120</v>
      </c>
      <c r="AV33" s="51">
        <f t="shared" si="0"/>
        <v>0.93461834110794551</v>
      </c>
      <c r="AW33" s="51">
        <f t="shared" si="1"/>
        <v>0.93461834110794551</v>
      </c>
      <c r="AX33" s="51">
        <f t="shared" si="2"/>
        <v>0.93461834110794551</v>
      </c>
    </row>
    <row r="34" spans="1:50">
      <c r="A34" s="65" t="s">
        <v>35</v>
      </c>
      <c r="B34" s="53"/>
      <c r="C34" s="65" t="s">
        <v>43</v>
      </c>
      <c r="D34" s="53"/>
      <c r="E34" s="65" t="s">
        <v>44</v>
      </c>
      <c r="F34" s="53"/>
      <c r="G34" s="65" t="s">
        <v>51</v>
      </c>
      <c r="H34" s="53"/>
      <c r="I34" s="65" t="s">
        <v>43</v>
      </c>
      <c r="J34" s="53"/>
      <c r="K34" s="53"/>
      <c r="L34" s="65" t="s">
        <v>71</v>
      </c>
      <c r="M34" s="53"/>
      <c r="N34" s="53"/>
      <c r="O34" s="65"/>
      <c r="P34" s="53"/>
      <c r="Q34" s="65"/>
      <c r="R34" s="53"/>
      <c r="S34" s="73" t="s">
        <v>72</v>
      </c>
      <c r="T34" s="53"/>
      <c r="U34" s="53"/>
      <c r="V34" s="53"/>
      <c r="W34" s="53"/>
      <c r="X34" s="53"/>
      <c r="Y34" s="53"/>
      <c r="Z34" s="53"/>
      <c r="AA34" s="65" t="s">
        <v>36</v>
      </c>
      <c r="AB34" s="53"/>
      <c r="AC34" s="53"/>
      <c r="AD34" s="53"/>
      <c r="AE34" s="53"/>
      <c r="AF34" s="65" t="s">
        <v>37</v>
      </c>
      <c r="AG34" s="53"/>
      <c r="AH34" s="53"/>
      <c r="AI34" s="5" t="s">
        <v>38</v>
      </c>
      <c r="AJ34" s="66" t="s">
        <v>39</v>
      </c>
      <c r="AK34" s="53"/>
      <c r="AL34" s="53"/>
      <c r="AM34" s="53"/>
      <c r="AN34" s="53"/>
      <c r="AO34" s="53"/>
      <c r="AP34" s="11">
        <v>152755292.22</v>
      </c>
      <c r="AQ34" s="11">
        <v>152755292.22</v>
      </c>
      <c r="AR34" s="6">
        <v>0</v>
      </c>
      <c r="AS34" s="11">
        <v>136066199</v>
      </c>
      <c r="AT34" s="11">
        <v>136066199</v>
      </c>
      <c r="AU34" s="11">
        <v>136066199</v>
      </c>
      <c r="AV34" s="51">
        <f t="shared" si="0"/>
        <v>0.8907462191492248</v>
      </c>
      <c r="AW34" s="51">
        <f t="shared" si="1"/>
        <v>0.8907462191492248</v>
      </c>
      <c r="AX34" s="51">
        <f t="shared" si="2"/>
        <v>0.8907462191492248</v>
      </c>
    </row>
    <row r="35" spans="1:50">
      <c r="A35" s="65" t="s">
        <v>35</v>
      </c>
      <c r="B35" s="53"/>
      <c r="C35" s="65" t="s">
        <v>43</v>
      </c>
      <c r="D35" s="53"/>
      <c r="E35" s="65" t="s">
        <v>44</v>
      </c>
      <c r="F35" s="53"/>
      <c r="G35" s="65" t="s">
        <v>51</v>
      </c>
      <c r="H35" s="53"/>
      <c r="I35" s="65" t="s">
        <v>43</v>
      </c>
      <c r="J35" s="53"/>
      <c r="K35" s="53"/>
      <c r="L35" s="65" t="s">
        <v>48</v>
      </c>
      <c r="M35" s="53"/>
      <c r="N35" s="53"/>
      <c r="O35" s="65"/>
      <c r="P35" s="53"/>
      <c r="Q35" s="65"/>
      <c r="R35" s="53"/>
      <c r="S35" s="73" t="s">
        <v>73</v>
      </c>
      <c r="T35" s="53"/>
      <c r="U35" s="53"/>
      <c r="V35" s="53"/>
      <c r="W35" s="53"/>
      <c r="X35" s="53"/>
      <c r="Y35" s="53"/>
      <c r="Z35" s="53"/>
      <c r="AA35" s="65" t="s">
        <v>36</v>
      </c>
      <c r="AB35" s="53"/>
      <c r="AC35" s="53"/>
      <c r="AD35" s="53"/>
      <c r="AE35" s="53"/>
      <c r="AF35" s="65" t="s">
        <v>37</v>
      </c>
      <c r="AG35" s="53"/>
      <c r="AH35" s="53"/>
      <c r="AI35" s="5" t="s">
        <v>38</v>
      </c>
      <c r="AJ35" s="66" t="s">
        <v>39</v>
      </c>
      <c r="AK35" s="53"/>
      <c r="AL35" s="53"/>
      <c r="AM35" s="53"/>
      <c r="AN35" s="53"/>
      <c r="AO35" s="53"/>
      <c r="AP35" s="11">
        <v>99451665.329999998</v>
      </c>
      <c r="AQ35" s="11">
        <v>99451665.329999998</v>
      </c>
      <c r="AR35" s="6">
        <v>0</v>
      </c>
      <c r="AS35" s="11">
        <v>96376734</v>
      </c>
      <c r="AT35" s="11">
        <v>96376734</v>
      </c>
      <c r="AU35" s="11">
        <v>96376734</v>
      </c>
      <c r="AV35" s="51">
        <f t="shared" si="0"/>
        <v>0.96908114791444888</v>
      </c>
      <c r="AW35" s="51">
        <f t="shared" si="1"/>
        <v>0.96908114791444888</v>
      </c>
      <c r="AX35" s="51">
        <f t="shared" si="2"/>
        <v>0.96908114791444888</v>
      </c>
    </row>
    <row r="36" spans="1:50">
      <c r="A36" s="65" t="s">
        <v>35</v>
      </c>
      <c r="B36" s="53"/>
      <c r="C36" s="65" t="s">
        <v>43</v>
      </c>
      <c r="D36" s="53"/>
      <c r="E36" s="65" t="s">
        <v>44</v>
      </c>
      <c r="F36" s="53"/>
      <c r="G36" s="65" t="s">
        <v>51</v>
      </c>
      <c r="H36" s="53"/>
      <c r="I36" s="65" t="s">
        <v>43</v>
      </c>
      <c r="J36" s="53"/>
      <c r="K36" s="53"/>
      <c r="L36" s="65" t="s">
        <v>51</v>
      </c>
      <c r="M36" s="53"/>
      <c r="N36" s="53"/>
      <c r="O36" s="65"/>
      <c r="P36" s="53"/>
      <c r="Q36" s="65"/>
      <c r="R36" s="53"/>
      <c r="S36" s="73" t="s">
        <v>74</v>
      </c>
      <c r="T36" s="53"/>
      <c r="U36" s="53"/>
      <c r="V36" s="53"/>
      <c r="W36" s="53"/>
      <c r="X36" s="53"/>
      <c r="Y36" s="53"/>
      <c r="Z36" s="53"/>
      <c r="AA36" s="65" t="s">
        <v>36</v>
      </c>
      <c r="AB36" s="53"/>
      <c r="AC36" s="53"/>
      <c r="AD36" s="53"/>
      <c r="AE36" s="53"/>
      <c r="AF36" s="65" t="s">
        <v>37</v>
      </c>
      <c r="AG36" s="53"/>
      <c r="AH36" s="53"/>
      <c r="AI36" s="5" t="s">
        <v>38</v>
      </c>
      <c r="AJ36" s="66" t="s">
        <v>39</v>
      </c>
      <c r="AK36" s="53"/>
      <c r="AL36" s="53"/>
      <c r="AM36" s="53"/>
      <c r="AN36" s="53"/>
      <c r="AO36" s="53"/>
      <c r="AP36" s="11">
        <v>49985400.219999999</v>
      </c>
      <c r="AQ36" s="11">
        <v>49985400.219999999</v>
      </c>
      <c r="AR36" s="6">
        <v>0</v>
      </c>
      <c r="AS36" s="11">
        <v>44160400</v>
      </c>
      <c r="AT36" s="11">
        <v>44160400</v>
      </c>
      <c r="AU36" s="11">
        <v>44160400</v>
      </c>
      <c r="AV36" s="51">
        <f t="shared" si="0"/>
        <v>0.88346596817545697</v>
      </c>
      <c r="AW36" s="51">
        <f t="shared" si="1"/>
        <v>0.88346596817545697</v>
      </c>
      <c r="AX36" s="51">
        <f t="shared" si="2"/>
        <v>0.88346596817545697</v>
      </c>
    </row>
    <row r="37" spans="1:50">
      <c r="A37" s="65" t="s">
        <v>35</v>
      </c>
      <c r="B37" s="53"/>
      <c r="C37" s="65" t="s">
        <v>43</v>
      </c>
      <c r="D37" s="53"/>
      <c r="E37" s="65" t="s">
        <v>44</v>
      </c>
      <c r="F37" s="53"/>
      <c r="G37" s="65" t="s">
        <v>51</v>
      </c>
      <c r="H37" s="53"/>
      <c r="I37" s="65" t="s">
        <v>46</v>
      </c>
      <c r="J37" s="53"/>
      <c r="K37" s="53"/>
      <c r="L37" s="65" t="s">
        <v>46</v>
      </c>
      <c r="M37" s="53"/>
      <c r="N37" s="53"/>
      <c r="O37" s="65"/>
      <c r="P37" s="53"/>
      <c r="Q37" s="65"/>
      <c r="R37" s="53"/>
      <c r="S37" s="73" t="s">
        <v>75</v>
      </c>
      <c r="T37" s="53"/>
      <c r="U37" s="53"/>
      <c r="V37" s="53"/>
      <c r="W37" s="53"/>
      <c r="X37" s="53"/>
      <c r="Y37" s="53"/>
      <c r="Z37" s="53"/>
      <c r="AA37" s="65" t="s">
        <v>36</v>
      </c>
      <c r="AB37" s="53"/>
      <c r="AC37" s="53"/>
      <c r="AD37" s="53"/>
      <c r="AE37" s="53"/>
      <c r="AF37" s="65" t="s">
        <v>37</v>
      </c>
      <c r="AG37" s="53"/>
      <c r="AH37" s="53"/>
      <c r="AI37" s="5" t="s">
        <v>38</v>
      </c>
      <c r="AJ37" s="66" t="s">
        <v>39</v>
      </c>
      <c r="AK37" s="53"/>
      <c r="AL37" s="53"/>
      <c r="AM37" s="53"/>
      <c r="AN37" s="53"/>
      <c r="AO37" s="53"/>
      <c r="AP37" s="11">
        <v>132055185.31999999</v>
      </c>
      <c r="AQ37" s="11">
        <v>132055185.31999999</v>
      </c>
      <c r="AR37" s="6">
        <v>0</v>
      </c>
      <c r="AS37" s="11">
        <v>100698963</v>
      </c>
      <c r="AT37" s="11">
        <v>100698963</v>
      </c>
      <c r="AU37" s="11">
        <v>100698963</v>
      </c>
      <c r="AV37" s="51">
        <f t="shared" si="0"/>
        <v>0.76255213118654386</v>
      </c>
      <c r="AW37" s="51">
        <f t="shared" si="1"/>
        <v>0.76255213118654386</v>
      </c>
      <c r="AX37" s="51">
        <f t="shared" si="2"/>
        <v>0.76255213118654386</v>
      </c>
    </row>
    <row r="38" spans="1:50">
      <c r="A38" s="65" t="s">
        <v>35</v>
      </c>
      <c r="B38" s="53"/>
      <c r="C38" s="65" t="s">
        <v>43</v>
      </c>
      <c r="D38" s="53"/>
      <c r="E38" s="65" t="s">
        <v>44</v>
      </c>
      <c r="F38" s="53"/>
      <c r="G38" s="65" t="s">
        <v>51</v>
      </c>
      <c r="H38" s="53"/>
      <c r="I38" s="65" t="s">
        <v>76</v>
      </c>
      <c r="J38" s="53"/>
      <c r="K38" s="53"/>
      <c r="L38" s="65"/>
      <c r="M38" s="53"/>
      <c r="N38" s="53"/>
      <c r="O38" s="65"/>
      <c r="P38" s="53"/>
      <c r="Q38" s="65"/>
      <c r="R38" s="53"/>
      <c r="S38" s="73" t="s">
        <v>77</v>
      </c>
      <c r="T38" s="53"/>
      <c r="U38" s="53"/>
      <c r="V38" s="53"/>
      <c r="W38" s="53"/>
      <c r="X38" s="53"/>
      <c r="Y38" s="53"/>
      <c r="Z38" s="53"/>
      <c r="AA38" s="65" t="s">
        <v>36</v>
      </c>
      <c r="AB38" s="53"/>
      <c r="AC38" s="53"/>
      <c r="AD38" s="53"/>
      <c r="AE38" s="53"/>
      <c r="AF38" s="65" t="s">
        <v>37</v>
      </c>
      <c r="AG38" s="53"/>
      <c r="AH38" s="53"/>
      <c r="AI38" s="5" t="s">
        <v>38</v>
      </c>
      <c r="AJ38" s="66" t="s">
        <v>39</v>
      </c>
      <c r="AK38" s="53"/>
      <c r="AL38" s="53"/>
      <c r="AM38" s="53"/>
      <c r="AN38" s="53"/>
      <c r="AO38" s="53"/>
      <c r="AP38" s="11">
        <v>36728964.329999998</v>
      </c>
      <c r="AQ38" s="11">
        <v>36728964.329999998</v>
      </c>
      <c r="AR38" s="6">
        <v>0</v>
      </c>
      <c r="AS38" s="11">
        <v>36728040</v>
      </c>
      <c r="AT38" s="11">
        <v>36728040</v>
      </c>
      <c r="AU38" s="11">
        <v>36728040</v>
      </c>
      <c r="AV38" s="51">
        <f t="shared" si="0"/>
        <v>0.99997483375812901</v>
      </c>
      <c r="AW38" s="51">
        <f t="shared" si="1"/>
        <v>0.99997483375812901</v>
      </c>
      <c r="AX38" s="51">
        <f t="shared" si="2"/>
        <v>0.99997483375812901</v>
      </c>
    </row>
    <row r="39" spans="1:50">
      <c r="A39" s="65" t="s">
        <v>35</v>
      </c>
      <c r="B39" s="53"/>
      <c r="C39" s="65" t="s">
        <v>43</v>
      </c>
      <c r="D39" s="53"/>
      <c r="E39" s="65" t="s">
        <v>44</v>
      </c>
      <c r="F39" s="53"/>
      <c r="G39" s="65" t="s">
        <v>51</v>
      </c>
      <c r="H39" s="53"/>
      <c r="I39" s="65" t="s">
        <v>78</v>
      </c>
      <c r="J39" s="53"/>
      <c r="K39" s="53"/>
      <c r="L39" s="65"/>
      <c r="M39" s="53"/>
      <c r="N39" s="53"/>
      <c r="O39" s="65"/>
      <c r="P39" s="53"/>
      <c r="Q39" s="65"/>
      <c r="R39" s="53"/>
      <c r="S39" s="73" t="s">
        <v>79</v>
      </c>
      <c r="T39" s="53"/>
      <c r="U39" s="53"/>
      <c r="V39" s="53"/>
      <c r="W39" s="53"/>
      <c r="X39" s="53"/>
      <c r="Y39" s="53"/>
      <c r="Z39" s="53"/>
      <c r="AA39" s="65" t="s">
        <v>36</v>
      </c>
      <c r="AB39" s="53"/>
      <c r="AC39" s="53"/>
      <c r="AD39" s="53"/>
      <c r="AE39" s="53"/>
      <c r="AF39" s="65" t="s">
        <v>37</v>
      </c>
      <c r="AG39" s="53"/>
      <c r="AH39" s="53"/>
      <c r="AI39" s="5" t="s">
        <v>38</v>
      </c>
      <c r="AJ39" s="66" t="s">
        <v>39</v>
      </c>
      <c r="AK39" s="53"/>
      <c r="AL39" s="53"/>
      <c r="AM39" s="53"/>
      <c r="AN39" s="53"/>
      <c r="AO39" s="53"/>
      <c r="AP39" s="11">
        <v>6121525</v>
      </c>
      <c r="AQ39" s="11">
        <v>6121525</v>
      </c>
      <c r="AR39" s="6">
        <v>0</v>
      </c>
      <c r="AS39" s="11">
        <v>6121190</v>
      </c>
      <c r="AT39" s="11">
        <v>6121190</v>
      </c>
      <c r="AU39" s="11">
        <v>6121190</v>
      </c>
      <c r="AV39" s="51">
        <f t="shared" si="0"/>
        <v>0.99994527507442998</v>
      </c>
      <c r="AW39" s="51">
        <f t="shared" si="1"/>
        <v>0.99994527507442998</v>
      </c>
      <c r="AX39" s="51">
        <f t="shared" si="2"/>
        <v>0.99994527507442998</v>
      </c>
    </row>
    <row r="40" spans="1:50">
      <c r="A40" s="65" t="s">
        <v>35</v>
      </c>
      <c r="B40" s="53"/>
      <c r="C40" s="65" t="s">
        <v>43</v>
      </c>
      <c r="D40" s="53"/>
      <c r="E40" s="65" t="s">
        <v>44</v>
      </c>
      <c r="F40" s="53"/>
      <c r="G40" s="65" t="s">
        <v>51</v>
      </c>
      <c r="H40" s="53"/>
      <c r="I40" s="65" t="s">
        <v>80</v>
      </c>
      <c r="J40" s="53"/>
      <c r="K40" s="53"/>
      <c r="L40" s="65"/>
      <c r="M40" s="53"/>
      <c r="N40" s="53"/>
      <c r="O40" s="65"/>
      <c r="P40" s="53"/>
      <c r="Q40" s="65"/>
      <c r="R40" s="53"/>
      <c r="S40" s="73" t="s">
        <v>81</v>
      </c>
      <c r="T40" s="53"/>
      <c r="U40" s="53"/>
      <c r="V40" s="53"/>
      <c r="W40" s="53"/>
      <c r="X40" s="53"/>
      <c r="Y40" s="53"/>
      <c r="Z40" s="53"/>
      <c r="AA40" s="65" t="s">
        <v>36</v>
      </c>
      <c r="AB40" s="53"/>
      <c r="AC40" s="53"/>
      <c r="AD40" s="53"/>
      <c r="AE40" s="53"/>
      <c r="AF40" s="65" t="s">
        <v>37</v>
      </c>
      <c r="AG40" s="53"/>
      <c r="AH40" s="53"/>
      <c r="AI40" s="5" t="s">
        <v>38</v>
      </c>
      <c r="AJ40" s="66" t="s">
        <v>39</v>
      </c>
      <c r="AK40" s="53"/>
      <c r="AL40" s="53"/>
      <c r="AM40" s="53"/>
      <c r="AN40" s="53"/>
      <c r="AO40" s="53"/>
      <c r="AP40" s="11">
        <v>6182525</v>
      </c>
      <c r="AQ40" s="11">
        <v>6182525</v>
      </c>
      <c r="AR40" s="6">
        <v>0</v>
      </c>
      <c r="AS40" s="11">
        <v>6121190</v>
      </c>
      <c r="AT40" s="11">
        <v>6121190</v>
      </c>
      <c r="AU40" s="11">
        <v>6121190</v>
      </c>
      <c r="AV40" s="51">
        <f t="shared" si="0"/>
        <v>0.99007929608048495</v>
      </c>
      <c r="AW40" s="51">
        <f t="shared" si="1"/>
        <v>0.99007929608048495</v>
      </c>
      <c r="AX40" s="51">
        <f t="shared" si="2"/>
        <v>0.99007929608048495</v>
      </c>
    </row>
    <row r="41" spans="1:50">
      <c r="A41" s="65" t="s">
        <v>35</v>
      </c>
      <c r="B41" s="53"/>
      <c r="C41" s="65" t="s">
        <v>43</v>
      </c>
      <c r="D41" s="53"/>
      <c r="E41" s="65" t="s">
        <v>44</v>
      </c>
      <c r="F41" s="53"/>
      <c r="G41" s="65" t="s">
        <v>51</v>
      </c>
      <c r="H41" s="53"/>
      <c r="I41" s="65" t="s">
        <v>66</v>
      </c>
      <c r="J41" s="53"/>
      <c r="K41" s="53"/>
      <c r="L41" s="65"/>
      <c r="M41" s="53"/>
      <c r="N41" s="53"/>
      <c r="O41" s="65"/>
      <c r="P41" s="53"/>
      <c r="Q41" s="65"/>
      <c r="R41" s="53"/>
      <c r="S41" s="73" t="s">
        <v>82</v>
      </c>
      <c r="T41" s="53"/>
      <c r="U41" s="53"/>
      <c r="V41" s="53"/>
      <c r="W41" s="53"/>
      <c r="X41" s="53"/>
      <c r="Y41" s="53"/>
      <c r="Z41" s="53"/>
      <c r="AA41" s="65" t="s">
        <v>36</v>
      </c>
      <c r="AB41" s="53"/>
      <c r="AC41" s="53"/>
      <c r="AD41" s="53"/>
      <c r="AE41" s="53"/>
      <c r="AF41" s="65" t="s">
        <v>37</v>
      </c>
      <c r="AG41" s="53"/>
      <c r="AH41" s="53"/>
      <c r="AI41" s="5" t="s">
        <v>38</v>
      </c>
      <c r="AJ41" s="66" t="s">
        <v>39</v>
      </c>
      <c r="AK41" s="53"/>
      <c r="AL41" s="53"/>
      <c r="AM41" s="53"/>
      <c r="AN41" s="53"/>
      <c r="AO41" s="53"/>
      <c r="AP41" s="11">
        <v>12383950</v>
      </c>
      <c r="AQ41" s="11">
        <v>12383950</v>
      </c>
      <c r="AR41" s="6">
        <v>0</v>
      </c>
      <c r="AS41" s="11">
        <v>12243580</v>
      </c>
      <c r="AT41" s="11">
        <v>12243580</v>
      </c>
      <c r="AU41" s="11">
        <v>12243580</v>
      </c>
      <c r="AV41" s="51">
        <f t="shared" si="0"/>
        <v>0.98866516741427413</v>
      </c>
      <c r="AW41" s="51">
        <f t="shared" si="1"/>
        <v>0.98866516741427413</v>
      </c>
      <c r="AX41" s="51">
        <f t="shared" si="2"/>
        <v>0.98866516741427413</v>
      </c>
    </row>
    <row r="42" spans="1:50">
      <c r="A42" s="65" t="s">
        <v>35</v>
      </c>
      <c r="B42" s="53"/>
      <c r="C42" s="65" t="s">
        <v>46</v>
      </c>
      <c r="D42" s="53"/>
      <c r="E42" s="65" t="s">
        <v>44</v>
      </c>
      <c r="F42" s="53"/>
      <c r="G42" s="65" t="s">
        <v>71</v>
      </c>
      <c r="H42" s="53"/>
      <c r="I42" s="65" t="s">
        <v>83</v>
      </c>
      <c r="J42" s="53"/>
      <c r="K42" s="53"/>
      <c r="L42" s="65" t="s">
        <v>46</v>
      </c>
      <c r="M42" s="53"/>
      <c r="N42" s="53"/>
      <c r="O42" s="65"/>
      <c r="P42" s="53"/>
      <c r="Q42" s="65"/>
      <c r="R42" s="53"/>
      <c r="S42" s="73" t="s">
        <v>84</v>
      </c>
      <c r="T42" s="53"/>
      <c r="U42" s="53"/>
      <c r="V42" s="53"/>
      <c r="W42" s="53"/>
      <c r="X42" s="53"/>
      <c r="Y42" s="53"/>
      <c r="Z42" s="53"/>
      <c r="AA42" s="65" t="s">
        <v>36</v>
      </c>
      <c r="AB42" s="53"/>
      <c r="AC42" s="53"/>
      <c r="AD42" s="53"/>
      <c r="AE42" s="53"/>
      <c r="AF42" s="65" t="s">
        <v>37</v>
      </c>
      <c r="AG42" s="53"/>
      <c r="AH42" s="53"/>
      <c r="AI42" s="5" t="s">
        <v>38</v>
      </c>
      <c r="AJ42" s="66" t="s">
        <v>39</v>
      </c>
      <c r="AK42" s="53"/>
      <c r="AL42" s="53"/>
      <c r="AM42" s="53"/>
      <c r="AN42" s="53"/>
      <c r="AO42" s="53"/>
      <c r="AP42" s="11">
        <v>4200000</v>
      </c>
      <c r="AQ42" s="11">
        <v>2800000</v>
      </c>
      <c r="AR42" s="11">
        <v>1400000</v>
      </c>
      <c r="AS42" s="11">
        <v>2800000</v>
      </c>
      <c r="AT42" s="11">
        <v>2800000</v>
      </c>
      <c r="AU42" s="11">
        <v>2800000</v>
      </c>
      <c r="AV42" s="51">
        <f t="shared" si="0"/>
        <v>0.66666666666666663</v>
      </c>
      <c r="AW42" s="51">
        <f t="shared" si="1"/>
        <v>0.66666666666666663</v>
      </c>
      <c r="AX42" s="51">
        <f t="shared" si="2"/>
        <v>0.66666666666666663</v>
      </c>
    </row>
    <row r="43" spans="1:50">
      <c r="A43" s="65" t="s">
        <v>35</v>
      </c>
      <c r="B43" s="53"/>
      <c r="C43" s="65" t="s">
        <v>46</v>
      </c>
      <c r="D43" s="53"/>
      <c r="E43" s="65" t="s">
        <v>44</v>
      </c>
      <c r="F43" s="53"/>
      <c r="G43" s="65" t="s">
        <v>48</v>
      </c>
      <c r="H43" s="53"/>
      <c r="I43" s="65" t="s">
        <v>43</v>
      </c>
      <c r="J43" s="53"/>
      <c r="K43" s="53"/>
      <c r="L43" s="65" t="s">
        <v>43</v>
      </c>
      <c r="M43" s="53"/>
      <c r="N43" s="53"/>
      <c r="O43" s="65"/>
      <c r="P43" s="53"/>
      <c r="Q43" s="65"/>
      <c r="R43" s="53"/>
      <c r="S43" s="73" t="s">
        <v>85</v>
      </c>
      <c r="T43" s="53"/>
      <c r="U43" s="53"/>
      <c r="V43" s="53"/>
      <c r="W43" s="53"/>
      <c r="X43" s="53"/>
      <c r="Y43" s="53"/>
      <c r="Z43" s="53"/>
      <c r="AA43" s="65" t="s">
        <v>36</v>
      </c>
      <c r="AB43" s="53"/>
      <c r="AC43" s="53"/>
      <c r="AD43" s="53"/>
      <c r="AE43" s="53"/>
      <c r="AF43" s="65" t="s">
        <v>37</v>
      </c>
      <c r="AG43" s="53"/>
      <c r="AH43" s="53"/>
      <c r="AI43" s="5" t="s">
        <v>38</v>
      </c>
      <c r="AJ43" s="66" t="s">
        <v>39</v>
      </c>
      <c r="AK43" s="53"/>
      <c r="AL43" s="53"/>
      <c r="AM43" s="53"/>
      <c r="AN43" s="53"/>
      <c r="AO43" s="53"/>
      <c r="AP43" s="11">
        <v>2512753.33</v>
      </c>
      <c r="AQ43" s="11">
        <v>2349000</v>
      </c>
      <c r="AR43" s="11">
        <v>163753.32999999999</v>
      </c>
      <c r="AS43" s="11">
        <v>2349000</v>
      </c>
      <c r="AT43" s="11">
        <v>2349000</v>
      </c>
      <c r="AU43" s="11">
        <v>2349000</v>
      </c>
      <c r="AV43" s="51">
        <f t="shared" si="0"/>
        <v>0.93483111611277814</v>
      </c>
      <c r="AW43" s="51">
        <f t="shared" si="1"/>
        <v>0.93483111611277814</v>
      </c>
      <c r="AX43" s="51">
        <f t="shared" si="2"/>
        <v>0.93483111611277814</v>
      </c>
    </row>
    <row r="44" spans="1:50">
      <c r="A44" s="65" t="s">
        <v>35</v>
      </c>
      <c r="B44" s="53"/>
      <c r="C44" s="65" t="s">
        <v>46</v>
      </c>
      <c r="D44" s="53"/>
      <c r="E44" s="65" t="s">
        <v>44</v>
      </c>
      <c r="F44" s="53"/>
      <c r="G44" s="65" t="s">
        <v>48</v>
      </c>
      <c r="H44" s="53"/>
      <c r="I44" s="65" t="s">
        <v>43</v>
      </c>
      <c r="J44" s="53"/>
      <c r="K44" s="53"/>
      <c r="L44" s="65" t="s">
        <v>76</v>
      </c>
      <c r="M44" s="53"/>
      <c r="N44" s="53"/>
      <c r="O44" s="65"/>
      <c r="P44" s="53"/>
      <c r="Q44" s="65"/>
      <c r="R44" s="53"/>
      <c r="S44" s="73" t="s">
        <v>86</v>
      </c>
      <c r="T44" s="53"/>
      <c r="U44" s="53"/>
      <c r="V44" s="53"/>
      <c r="W44" s="53"/>
      <c r="X44" s="53"/>
      <c r="Y44" s="53"/>
      <c r="Z44" s="53"/>
      <c r="AA44" s="65" t="s">
        <v>36</v>
      </c>
      <c r="AB44" s="53"/>
      <c r="AC44" s="53"/>
      <c r="AD44" s="53"/>
      <c r="AE44" s="53"/>
      <c r="AF44" s="65" t="s">
        <v>37</v>
      </c>
      <c r="AG44" s="53"/>
      <c r="AH44" s="53"/>
      <c r="AI44" s="5" t="s">
        <v>38</v>
      </c>
      <c r="AJ44" s="66" t="s">
        <v>39</v>
      </c>
      <c r="AK44" s="53"/>
      <c r="AL44" s="53"/>
      <c r="AM44" s="53"/>
      <c r="AN44" s="53"/>
      <c r="AO44" s="53"/>
      <c r="AP44" s="11">
        <v>13865265</v>
      </c>
      <c r="AQ44" s="6">
        <v>0</v>
      </c>
      <c r="AR44" s="11">
        <v>13865265</v>
      </c>
      <c r="AS44" s="6">
        <v>0</v>
      </c>
      <c r="AT44" s="6">
        <v>0</v>
      </c>
      <c r="AU44" s="6">
        <v>0</v>
      </c>
      <c r="AV44" s="51">
        <f t="shared" si="0"/>
        <v>0</v>
      </c>
      <c r="AW44" s="51">
        <f t="shared" si="1"/>
        <v>0</v>
      </c>
      <c r="AX44" s="51">
        <f t="shared" si="2"/>
        <v>0</v>
      </c>
    </row>
    <row r="45" spans="1:50">
      <c r="A45" s="65" t="s">
        <v>35</v>
      </c>
      <c r="B45" s="53"/>
      <c r="C45" s="65" t="s">
        <v>46</v>
      </c>
      <c r="D45" s="53"/>
      <c r="E45" s="65" t="s">
        <v>44</v>
      </c>
      <c r="F45" s="53"/>
      <c r="G45" s="65" t="s">
        <v>48</v>
      </c>
      <c r="H45" s="53"/>
      <c r="I45" s="65" t="s">
        <v>43</v>
      </c>
      <c r="J45" s="53"/>
      <c r="K45" s="53"/>
      <c r="L45" s="65" t="s">
        <v>80</v>
      </c>
      <c r="M45" s="53"/>
      <c r="N45" s="53"/>
      <c r="O45" s="65"/>
      <c r="P45" s="53"/>
      <c r="Q45" s="65"/>
      <c r="R45" s="53"/>
      <c r="S45" s="73" t="s">
        <v>87</v>
      </c>
      <c r="T45" s="53"/>
      <c r="U45" s="53"/>
      <c r="V45" s="53"/>
      <c r="W45" s="53"/>
      <c r="X45" s="53"/>
      <c r="Y45" s="53"/>
      <c r="Z45" s="53"/>
      <c r="AA45" s="65" t="s">
        <v>36</v>
      </c>
      <c r="AB45" s="53"/>
      <c r="AC45" s="53"/>
      <c r="AD45" s="53"/>
      <c r="AE45" s="53"/>
      <c r="AF45" s="65" t="s">
        <v>37</v>
      </c>
      <c r="AG45" s="53"/>
      <c r="AH45" s="53"/>
      <c r="AI45" s="5" t="s">
        <v>38</v>
      </c>
      <c r="AJ45" s="66" t="s">
        <v>39</v>
      </c>
      <c r="AK45" s="53"/>
      <c r="AL45" s="53"/>
      <c r="AM45" s="53"/>
      <c r="AN45" s="53"/>
      <c r="AO45" s="53"/>
      <c r="AP45" s="11">
        <v>42865437</v>
      </c>
      <c r="AQ45" s="11">
        <v>40500490.5</v>
      </c>
      <c r="AR45" s="11">
        <v>2364946.5</v>
      </c>
      <c r="AS45" s="11">
        <v>37111416</v>
      </c>
      <c r="AT45" s="6">
        <v>0</v>
      </c>
      <c r="AU45" s="6">
        <v>0</v>
      </c>
      <c r="AV45" s="51">
        <f t="shared" si="0"/>
        <v>0.86576548840502898</v>
      </c>
      <c r="AW45" s="51">
        <f t="shared" si="1"/>
        <v>0</v>
      </c>
      <c r="AX45" s="51">
        <f t="shared" si="2"/>
        <v>0</v>
      </c>
    </row>
    <row r="46" spans="1:50">
      <c r="A46" s="65" t="s">
        <v>35</v>
      </c>
      <c r="B46" s="53"/>
      <c r="C46" s="65" t="s">
        <v>46</v>
      </c>
      <c r="D46" s="53"/>
      <c r="E46" s="65" t="s">
        <v>44</v>
      </c>
      <c r="F46" s="53"/>
      <c r="G46" s="65" t="s">
        <v>48</v>
      </c>
      <c r="H46" s="53"/>
      <c r="I46" s="65" t="s">
        <v>46</v>
      </c>
      <c r="J46" s="53"/>
      <c r="K46" s="53"/>
      <c r="L46" s="65" t="s">
        <v>46</v>
      </c>
      <c r="M46" s="53"/>
      <c r="N46" s="53"/>
      <c r="O46" s="65"/>
      <c r="P46" s="53"/>
      <c r="Q46" s="65"/>
      <c r="R46" s="53"/>
      <c r="S46" s="73" t="s">
        <v>88</v>
      </c>
      <c r="T46" s="53"/>
      <c r="U46" s="53"/>
      <c r="V46" s="53"/>
      <c r="W46" s="53"/>
      <c r="X46" s="53"/>
      <c r="Y46" s="53"/>
      <c r="Z46" s="53"/>
      <c r="AA46" s="65" t="s">
        <v>36</v>
      </c>
      <c r="AB46" s="53"/>
      <c r="AC46" s="53"/>
      <c r="AD46" s="53"/>
      <c r="AE46" s="53"/>
      <c r="AF46" s="65" t="s">
        <v>37</v>
      </c>
      <c r="AG46" s="53"/>
      <c r="AH46" s="53"/>
      <c r="AI46" s="5" t="s">
        <v>38</v>
      </c>
      <c r="AJ46" s="66" t="s">
        <v>39</v>
      </c>
      <c r="AK46" s="53"/>
      <c r="AL46" s="53"/>
      <c r="AM46" s="53"/>
      <c r="AN46" s="53"/>
      <c r="AO46" s="53"/>
      <c r="AP46" s="11">
        <v>7687641.8700000001</v>
      </c>
      <c r="AQ46" s="11">
        <v>5266400</v>
      </c>
      <c r="AR46" s="11">
        <v>2421241.87</v>
      </c>
      <c r="AS46" s="11">
        <v>5266400</v>
      </c>
      <c r="AT46" s="11">
        <v>5266400</v>
      </c>
      <c r="AU46" s="11">
        <v>5266400</v>
      </c>
      <c r="AV46" s="51">
        <f t="shared" si="0"/>
        <v>0.68504752030026606</v>
      </c>
      <c r="AW46" s="51">
        <f t="shared" si="1"/>
        <v>0.68504752030026606</v>
      </c>
      <c r="AX46" s="51">
        <f t="shared" si="2"/>
        <v>0.68504752030026606</v>
      </c>
    </row>
    <row r="47" spans="1:50">
      <c r="A47" s="65" t="s">
        <v>35</v>
      </c>
      <c r="B47" s="53"/>
      <c r="C47" s="65" t="s">
        <v>46</v>
      </c>
      <c r="D47" s="53"/>
      <c r="E47" s="65" t="s">
        <v>44</v>
      </c>
      <c r="F47" s="53"/>
      <c r="G47" s="65" t="s">
        <v>48</v>
      </c>
      <c r="H47" s="53"/>
      <c r="I47" s="65" t="s">
        <v>48</v>
      </c>
      <c r="J47" s="53"/>
      <c r="K47" s="53"/>
      <c r="L47" s="65" t="s">
        <v>43</v>
      </c>
      <c r="M47" s="53"/>
      <c r="N47" s="53"/>
      <c r="O47" s="65"/>
      <c r="P47" s="53"/>
      <c r="Q47" s="65"/>
      <c r="R47" s="53"/>
      <c r="S47" s="73" t="s">
        <v>89</v>
      </c>
      <c r="T47" s="53"/>
      <c r="U47" s="53"/>
      <c r="V47" s="53"/>
      <c r="W47" s="53"/>
      <c r="X47" s="53"/>
      <c r="Y47" s="53"/>
      <c r="Z47" s="53"/>
      <c r="AA47" s="65" t="s">
        <v>36</v>
      </c>
      <c r="AB47" s="53"/>
      <c r="AC47" s="53"/>
      <c r="AD47" s="53"/>
      <c r="AE47" s="53"/>
      <c r="AF47" s="65" t="s">
        <v>37</v>
      </c>
      <c r="AG47" s="53"/>
      <c r="AH47" s="53"/>
      <c r="AI47" s="5" t="s">
        <v>38</v>
      </c>
      <c r="AJ47" s="66" t="s">
        <v>39</v>
      </c>
      <c r="AK47" s="53"/>
      <c r="AL47" s="53"/>
      <c r="AM47" s="53"/>
      <c r="AN47" s="53"/>
      <c r="AO47" s="53"/>
      <c r="AP47" s="11">
        <v>26000000</v>
      </c>
      <c r="AQ47" s="11">
        <v>26000000</v>
      </c>
      <c r="AR47" s="6">
        <v>0</v>
      </c>
      <c r="AS47" s="11">
        <v>26000000</v>
      </c>
      <c r="AT47" s="11">
        <v>12680391</v>
      </c>
      <c r="AU47" s="11">
        <v>12680391</v>
      </c>
      <c r="AV47" s="51">
        <f t="shared" si="0"/>
        <v>1</v>
      </c>
      <c r="AW47" s="51">
        <f t="shared" si="1"/>
        <v>0.48770734615384614</v>
      </c>
      <c r="AX47" s="51">
        <f t="shared" si="2"/>
        <v>0.48770734615384614</v>
      </c>
    </row>
    <row r="48" spans="1:50">
      <c r="A48" s="65" t="s">
        <v>35</v>
      </c>
      <c r="B48" s="53"/>
      <c r="C48" s="65" t="s">
        <v>46</v>
      </c>
      <c r="D48" s="53"/>
      <c r="E48" s="65" t="s">
        <v>44</v>
      </c>
      <c r="F48" s="53"/>
      <c r="G48" s="65" t="s">
        <v>48</v>
      </c>
      <c r="H48" s="53"/>
      <c r="I48" s="65" t="s">
        <v>48</v>
      </c>
      <c r="J48" s="53"/>
      <c r="K48" s="53"/>
      <c r="L48" s="65" t="s">
        <v>58</v>
      </c>
      <c r="M48" s="53"/>
      <c r="N48" s="53"/>
      <c r="O48" s="65"/>
      <c r="P48" s="53"/>
      <c r="Q48" s="65"/>
      <c r="R48" s="53"/>
      <c r="S48" s="73" t="s">
        <v>90</v>
      </c>
      <c r="T48" s="53"/>
      <c r="U48" s="53"/>
      <c r="V48" s="53"/>
      <c r="W48" s="53"/>
      <c r="X48" s="53"/>
      <c r="Y48" s="53"/>
      <c r="Z48" s="53"/>
      <c r="AA48" s="65" t="s">
        <v>36</v>
      </c>
      <c r="AB48" s="53"/>
      <c r="AC48" s="53"/>
      <c r="AD48" s="53"/>
      <c r="AE48" s="53"/>
      <c r="AF48" s="65" t="s">
        <v>37</v>
      </c>
      <c r="AG48" s="53"/>
      <c r="AH48" s="53"/>
      <c r="AI48" s="5" t="s">
        <v>38</v>
      </c>
      <c r="AJ48" s="66" t="s">
        <v>39</v>
      </c>
      <c r="AK48" s="53"/>
      <c r="AL48" s="53"/>
      <c r="AM48" s="53"/>
      <c r="AN48" s="53"/>
      <c r="AO48" s="53"/>
      <c r="AP48" s="11">
        <v>28830112</v>
      </c>
      <c r="AQ48" s="11">
        <v>20399497</v>
      </c>
      <c r="AR48" s="11">
        <v>8430615</v>
      </c>
      <c r="AS48" s="11">
        <v>20399497</v>
      </c>
      <c r="AT48" s="11">
        <v>14648776</v>
      </c>
      <c r="AU48" s="11">
        <v>14648776</v>
      </c>
      <c r="AV48" s="51">
        <f t="shared" si="0"/>
        <v>0.70757605797715939</v>
      </c>
      <c r="AW48" s="51">
        <f t="shared" si="1"/>
        <v>0.50810680166625788</v>
      </c>
      <c r="AX48" s="51">
        <f t="shared" si="2"/>
        <v>0.50810680166625788</v>
      </c>
    </row>
    <row r="49" spans="1:50">
      <c r="A49" s="65" t="s">
        <v>35</v>
      </c>
      <c r="B49" s="53"/>
      <c r="C49" s="65" t="s">
        <v>46</v>
      </c>
      <c r="D49" s="53"/>
      <c r="E49" s="65" t="s">
        <v>44</v>
      </c>
      <c r="F49" s="53"/>
      <c r="G49" s="65" t="s">
        <v>48</v>
      </c>
      <c r="H49" s="53"/>
      <c r="I49" s="65" t="s">
        <v>48</v>
      </c>
      <c r="J49" s="53"/>
      <c r="K49" s="53"/>
      <c r="L49" s="65" t="s">
        <v>91</v>
      </c>
      <c r="M49" s="53"/>
      <c r="N49" s="53"/>
      <c r="O49" s="65"/>
      <c r="P49" s="53"/>
      <c r="Q49" s="65"/>
      <c r="R49" s="53"/>
      <c r="S49" s="73" t="s">
        <v>92</v>
      </c>
      <c r="T49" s="53"/>
      <c r="U49" s="53"/>
      <c r="V49" s="53"/>
      <c r="W49" s="53"/>
      <c r="X49" s="53"/>
      <c r="Y49" s="53"/>
      <c r="Z49" s="53"/>
      <c r="AA49" s="65" t="s">
        <v>36</v>
      </c>
      <c r="AB49" s="53"/>
      <c r="AC49" s="53"/>
      <c r="AD49" s="53"/>
      <c r="AE49" s="53"/>
      <c r="AF49" s="65" t="s">
        <v>37</v>
      </c>
      <c r="AG49" s="53"/>
      <c r="AH49" s="53"/>
      <c r="AI49" s="5" t="s">
        <v>38</v>
      </c>
      <c r="AJ49" s="66" t="s">
        <v>39</v>
      </c>
      <c r="AK49" s="53"/>
      <c r="AL49" s="53"/>
      <c r="AM49" s="53"/>
      <c r="AN49" s="53"/>
      <c r="AO49" s="53"/>
      <c r="AP49" s="11">
        <v>9360000</v>
      </c>
      <c r="AQ49" s="6">
        <v>0</v>
      </c>
      <c r="AR49" s="11">
        <v>9360000</v>
      </c>
      <c r="AS49" s="6">
        <v>0</v>
      </c>
      <c r="AT49" s="6">
        <v>0</v>
      </c>
      <c r="AU49" s="6">
        <v>0</v>
      </c>
      <c r="AV49" s="51">
        <f t="shared" si="0"/>
        <v>0</v>
      </c>
      <c r="AW49" s="51">
        <f t="shared" si="1"/>
        <v>0</v>
      </c>
      <c r="AX49" s="51">
        <f t="shared" si="2"/>
        <v>0</v>
      </c>
    </row>
    <row r="50" spans="1:50">
      <c r="A50" s="65" t="s">
        <v>35</v>
      </c>
      <c r="B50" s="53"/>
      <c r="C50" s="65" t="s">
        <v>46</v>
      </c>
      <c r="D50" s="53"/>
      <c r="E50" s="65" t="s">
        <v>44</v>
      </c>
      <c r="F50" s="53"/>
      <c r="G50" s="65" t="s">
        <v>48</v>
      </c>
      <c r="H50" s="53"/>
      <c r="I50" s="65" t="s">
        <v>48</v>
      </c>
      <c r="J50" s="53"/>
      <c r="K50" s="53"/>
      <c r="L50" s="65" t="s">
        <v>93</v>
      </c>
      <c r="M50" s="53"/>
      <c r="N50" s="53"/>
      <c r="O50" s="65"/>
      <c r="P50" s="53"/>
      <c r="Q50" s="65"/>
      <c r="R50" s="53"/>
      <c r="S50" s="73" t="s">
        <v>94</v>
      </c>
      <c r="T50" s="53"/>
      <c r="U50" s="53"/>
      <c r="V50" s="53"/>
      <c r="W50" s="53"/>
      <c r="X50" s="53"/>
      <c r="Y50" s="53"/>
      <c r="Z50" s="53"/>
      <c r="AA50" s="65" t="s">
        <v>36</v>
      </c>
      <c r="AB50" s="53"/>
      <c r="AC50" s="53"/>
      <c r="AD50" s="53"/>
      <c r="AE50" s="53"/>
      <c r="AF50" s="65" t="s">
        <v>37</v>
      </c>
      <c r="AG50" s="53"/>
      <c r="AH50" s="53"/>
      <c r="AI50" s="5" t="s">
        <v>38</v>
      </c>
      <c r="AJ50" s="66" t="s">
        <v>39</v>
      </c>
      <c r="AK50" s="53"/>
      <c r="AL50" s="53"/>
      <c r="AM50" s="53"/>
      <c r="AN50" s="53"/>
      <c r="AO50" s="53"/>
      <c r="AP50" s="11">
        <v>4880870</v>
      </c>
      <c r="AQ50" s="6">
        <v>0</v>
      </c>
      <c r="AR50" s="11">
        <v>4880870</v>
      </c>
      <c r="AS50" s="6">
        <v>0</v>
      </c>
      <c r="AT50" s="6">
        <v>0</v>
      </c>
      <c r="AU50" s="6">
        <v>0</v>
      </c>
      <c r="AV50" s="51">
        <f t="shared" si="0"/>
        <v>0</v>
      </c>
      <c r="AW50" s="51">
        <f t="shared" si="1"/>
        <v>0</v>
      </c>
      <c r="AX50" s="51">
        <f t="shared" si="2"/>
        <v>0</v>
      </c>
    </row>
    <row r="51" spans="1:50">
      <c r="A51" s="65" t="s">
        <v>35</v>
      </c>
      <c r="B51" s="53"/>
      <c r="C51" s="65" t="s">
        <v>46</v>
      </c>
      <c r="D51" s="53"/>
      <c r="E51" s="65" t="s">
        <v>44</v>
      </c>
      <c r="F51" s="53"/>
      <c r="G51" s="65" t="s">
        <v>48</v>
      </c>
      <c r="H51" s="53"/>
      <c r="I51" s="65" t="s">
        <v>48</v>
      </c>
      <c r="J51" s="53"/>
      <c r="K51" s="53"/>
      <c r="L51" s="65" t="s">
        <v>95</v>
      </c>
      <c r="M51" s="53"/>
      <c r="N51" s="53"/>
      <c r="O51" s="65"/>
      <c r="P51" s="53"/>
      <c r="Q51" s="65"/>
      <c r="R51" s="53"/>
      <c r="S51" s="73" t="s">
        <v>96</v>
      </c>
      <c r="T51" s="53"/>
      <c r="U51" s="53"/>
      <c r="V51" s="53"/>
      <c r="W51" s="53"/>
      <c r="X51" s="53"/>
      <c r="Y51" s="53"/>
      <c r="Z51" s="53"/>
      <c r="AA51" s="65" t="s">
        <v>36</v>
      </c>
      <c r="AB51" s="53"/>
      <c r="AC51" s="53"/>
      <c r="AD51" s="53"/>
      <c r="AE51" s="53"/>
      <c r="AF51" s="65" t="s">
        <v>37</v>
      </c>
      <c r="AG51" s="53"/>
      <c r="AH51" s="53"/>
      <c r="AI51" s="5" t="s">
        <v>38</v>
      </c>
      <c r="AJ51" s="66" t="s">
        <v>39</v>
      </c>
      <c r="AK51" s="53"/>
      <c r="AL51" s="53"/>
      <c r="AM51" s="53"/>
      <c r="AN51" s="53"/>
      <c r="AO51" s="53"/>
      <c r="AP51" s="11">
        <v>5000000</v>
      </c>
      <c r="AQ51" s="6">
        <v>0</v>
      </c>
      <c r="AR51" s="11">
        <v>5000000</v>
      </c>
      <c r="AS51" s="6">
        <v>0</v>
      </c>
      <c r="AT51" s="6">
        <v>0</v>
      </c>
      <c r="AU51" s="6">
        <v>0</v>
      </c>
      <c r="AV51" s="51">
        <f t="shared" si="0"/>
        <v>0</v>
      </c>
      <c r="AW51" s="51">
        <f t="shared" si="1"/>
        <v>0</v>
      </c>
      <c r="AX51" s="51">
        <f t="shared" si="2"/>
        <v>0</v>
      </c>
    </row>
    <row r="52" spans="1:50">
      <c r="A52" s="65" t="s">
        <v>35</v>
      </c>
      <c r="B52" s="53"/>
      <c r="C52" s="65" t="s">
        <v>46</v>
      </c>
      <c r="D52" s="53"/>
      <c r="E52" s="65" t="s">
        <v>44</v>
      </c>
      <c r="F52" s="53"/>
      <c r="G52" s="65" t="s">
        <v>48</v>
      </c>
      <c r="H52" s="53"/>
      <c r="I52" s="65" t="s">
        <v>51</v>
      </c>
      <c r="J52" s="53"/>
      <c r="K52" s="53"/>
      <c r="L52" s="65" t="s">
        <v>43</v>
      </c>
      <c r="M52" s="53"/>
      <c r="N52" s="53"/>
      <c r="O52" s="65"/>
      <c r="P52" s="53"/>
      <c r="Q52" s="65"/>
      <c r="R52" s="53"/>
      <c r="S52" s="73" t="s">
        <v>97</v>
      </c>
      <c r="T52" s="53"/>
      <c r="U52" s="53"/>
      <c r="V52" s="53"/>
      <c r="W52" s="53"/>
      <c r="X52" s="53"/>
      <c r="Y52" s="53"/>
      <c r="Z52" s="53"/>
      <c r="AA52" s="65" t="s">
        <v>36</v>
      </c>
      <c r="AB52" s="53"/>
      <c r="AC52" s="53"/>
      <c r="AD52" s="53"/>
      <c r="AE52" s="53"/>
      <c r="AF52" s="65" t="s">
        <v>37</v>
      </c>
      <c r="AG52" s="53"/>
      <c r="AH52" s="53"/>
      <c r="AI52" s="5" t="s">
        <v>38</v>
      </c>
      <c r="AJ52" s="66" t="s">
        <v>39</v>
      </c>
      <c r="AK52" s="53"/>
      <c r="AL52" s="53"/>
      <c r="AM52" s="53"/>
      <c r="AN52" s="53"/>
      <c r="AO52" s="53"/>
      <c r="AP52" s="11">
        <v>5486155.7999999998</v>
      </c>
      <c r="AQ52" s="11">
        <v>5486155.7999999998</v>
      </c>
      <c r="AR52" s="6">
        <v>0</v>
      </c>
      <c r="AS52" s="11">
        <v>5237054.4000000004</v>
      </c>
      <c r="AT52" s="11">
        <v>4690694.4000000004</v>
      </c>
      <c r="AU52" s="11">
        <v>4690694.4000000004</v>
      </c>
      <c r="AV52" s="51">
        <f t="shared" si="0"/>
        <v>0.95459454505466301</v>
      </c>
      <c r="AW52" s="51">
        <f t="shared" si="1"/>
        <v>0.85500568540178912</v>
      </c>
      <c r="AX52" s="51">
        <f t="shared" si="2"/>
        <v>0.85500568540178912</v>
      </c>
    </row>
    <row r="53" spans="1:50">
      <c r="A53" s="65" t="s">
        <v>35</v>
      </c>
      <c r="B53" s="53"/>
      <c r="C53" s="65" t="s">
        <v>46</v>
      </c>
      <c r="D53" s="53"/>
      <c r="E53" s="65" t="s">
        <v>44</v>
      </c>
      <c r="F53" s="53"/>
      <c r="G53" s="65" t="s">
        <v>48</v>
      </c>
      <c r="H53" s="53"/>
      <c r="I53" s="65" t="s">
        <v>51</v>
      </c>
      <c r="J53" s="53"/>
      <c r="K53" s="53"/>
      <c r="L53" s="65" t="s">
        <v>46</v>
      </c>
      <c r="M53" s="53"/>
      <c r="N53" s="53"/>
      <c r="O53" s="65"/>
      <c r="P53" s="53"/>
      <c r="Q53" s="65"/>
      <c r="R53" s="53"/>
      <c r="S53" s="73" t="s">
        <v>98</v>
      </c>
      <c r="T53" s="53"/>
      <c r="U53" s="53"/>
      <c r="V53" s="53"/>
      <c r="W53" s="53"/>
      <c r="X53" s="53"/>
      <c r="Y53" s="53"/>
      <c r="Z53" s="53"/>
      <c r="AA53" s="65" t="s">
        <v>36</v>
      </c>
      <c r="AB53" s="53"/>
      <c r="AC53" s="53"/>
      <c r="AD53" s="53"/>
      <c r="AE53" s="53"/>
      <c r="AF53" s="65" t="s">
        <v>37</v>
      </c>
      <c r="AG53" s="53"/>
      <c r="AH53" s="53"/>
      <c r="AI53" s="5" t="s">
        <v>38</v>
      </c>
      <c r="AJ53" s="66" t="s">
        <v>39</v>
      </c>
      <c r="AK53" s="53"/>
      <c r="AL53" s="53"/>
      <c r="AM53" s="53"/>
      <c r="AN53" s="53"/>
      <c r="AO53" s="53"/>
      <c r="AP53" s="11">
        <v>5321666</v>
      </c>
      <c r="AQ53" s="11">
        <v>5321666</v>
      </c>
      <c r="AR53" s="6">
        <v>0</v>
      </c>
      <c r="AS53" s="11">
        <v>2760488</v>
      </c>
      <c r="AT53" s="6">
        <v>0</v>
      </c>
      <c r="AU53" s="6">
        <v>0</v>
      </c>
      <c r="AV53" s="51">
        <f t="shared" si="0"/>
        <v>0.51872627857516795</v>
      </c>
      <c r="AW53" s="51">
        <f t="shared" si="1"/>
        <v>0</v>
      </c>
      <c r="AX53" s="51">
        <f t="shared" si="2"/>
        <v>0</v>
      </c>
    </row>
    <row r="54" spans="1:50">
      <c r="A54" s="65" t="s">
        <v>35</v>
      </c>
      <c r="B54" s="53"/>
      <c r="C54" s="65" t="s">
        <v>46</v>
      </c>
      <c r="D54" s="53"/>
      <c r="E54" s="65" t="s">
        <v>44</v>
      </c>
      <c r="F54" s="53"/>
      <c r="G54" s="65" t="s">
        <v>48</v>
      </c>
      <c r="H54" s="53"/>
      <c r="I54" s="65" t="s">
        <v>51</v>
      </c>
      <c r="J54" s="53"/>
      <c r="K54" s="53"/>
      <c r="L54" s="65" t="s">
        <v>51</v>
      </c>
      <c r="M54" s="53"/>
      <c r="N54" s="53"/>
      <c r="O54" s="65"/>
      <c r="P54" s="53"/>
      <c r="Q54" s="65"/>
      <c r="R54" s="53"/>
      <c r="S54" s="73" t="s">
        <v>99</v>
      </c>
      <c r="T54" s="53"/>
      <c r="U54" s="53"/>
      <c r="V54" s="53"/>
      <c r="W54" s="53"/>
      <c r="X54" s="53"/>
      <c r="Y54" s="53"/>
      <c r="Z54" s="53"/>
      <c r="AA54" s="65" t="s">
        <v>36</v>
      </c>
      <c r="AB54" s="53"/>
      <c r="AC54" s="53"/>
      <c r="AD54" s="53"/>
      <c r="AE54" s="53"/>
      <c r="AF54" s="65" t="s">
        <v>37</v>
      </c>
      <c r="AG54" s="53"/>
      <c r="AH54" s="53"/>
      <c r="AI54" s="5" t="s">
        <v>38</v>
      </c>
      <c r="AJ54" s="66" t="s">
        <v>39</v>
      </c>
      <c r="AK54" s="53"/>
      <c r="AL54" s="53"/>
      <c r="AM54" s="53"/>
      <c r="AN54" s="53"/>
      <c r="AO54" s="53"/>
      <c r="AP54" s="11">
        <v>15000000</v>
      </c>
      <c r="AQ54" s="6">
        <v>0</v>
      </c>
      <c r="AR54" s="11">
        <v>15000000</v>
      </c>
      <c r="AS54" s="6">
        <v>0</v>
      </c>
      <c r="AT54" s="6">
        <v>0</v>
      </c>
      <c r="AU54" s="6">
        <v>0</v>
      </c>
      <c r="AV54" s="51">
        <f t="shared" si="0"/>
        <v>0</v>
      </c>
      <c r="AW54" s="51">
        <f t="shared" si="1"/>
        <v>0</v>
      </c>
      <c r="AX54" s="51">
        <f t="shared" si="2"/>
        <v>0</v>
      </c>
    </row>
    <row r="55" spans="1:50">
      <c r="A55" s="65" t="s">
        <v>35</v>
      </c>
      <c r="B55" s="53"/>
      <c r="C55" s="65" t="s">
        <v>46</v>
      </c>
      <c r="D55" s="53"/>
      <c r="E55" s="65" t="s">
        <v>44</v>
      </c>
      <c r="F55" s="53"/>
      <c r="G55" s="65" t="s">
        <v>48</v>
      </c>
      <c r="H55" s="53"/>
      <c r="I55" s="65" t="s">
        <v>51</v>
      </c>
      <c r="J55" s="53"/>
      <c r="K55" s="53"/>
      <c r="L55" s="65" t="s">
        <v>76</v>
      </c>
      <c r="M55" s="53"/>
      <c r="N55" s="53"/>
      <c r="O55" s="65"/>
      <c r="P55" s="53"/>
      <c r="Q55" s="65"/>
      <c r="R55" s="53"/>
      <c r="S55" s="73" t="s">
        <v>100</v>
      </c>
      <c r="T55" s="53"/>
      <c r="U55" s="53"/>
      <c r="V55" s="53"/>
      <c r="W55" s="53"/>
      <c r="X55" s="53"/>
      <c r="Y55" s="53"/>
      <c r="Z55" s="53"/>
      <c r="AA55" s="65" t="s">
        <v>36</v>
      </c>
      <c r="AB55" s="53"/>
      <c r="AC55" s="53"/>
      <c r="AD55" s="53"/>
      <c r="AE55" s="53"/>
      <c r="AF55" s="65" t="s">
        <v>37</v>
      </c>
      <c r="AG55" s="53"/>
      <c r="AH55" s="53"/>
      <c r="AI55" s="5" t="s">
        <v>38</v>
      </c>
      <c r="AJ55" s="66" t="s">
        <v>39</v>
      </c>
      <c r="AK55" s="53"/>
      <c r="AL55" s="53"/>
      <c r="AM55" s="53"/>
      <c r="AN55" s="53"/>
      <c r="AO55" s="53"/>
      <c r="AP55" s="11">
        <v>31200000</v>
      </c>
      <c r="AQ55" s="11">
        <v>31200000</v>
      </c>
      <c r="AR55" s="6">
        <v>0</v>
      </c>
      <c r="AS55" s="11">
        <v>31200000</v>
      </c>
      <c r="AT55" s="11">
        <v>13587413</v>
      </c>
      <c r="AU55" s="11">
        <v>13587413</v>
      </c>
      <c r="AV55" s="51">
        <f t="shared" si="0"/>
        <v>1</v>
      </c>
      <c r="AW55" s="51">
        <f t="shared" si="1"/>
        <v>0.43549400641025643</v>
      </c>
      <c r="AX55" s="51">
        <f t="shared" si="2"/>
        <v>0.43549400641025643</v>
      </c>
    </row>
    <row r="56" spans="1:50">
      <c r="A56" s="65" t="s">
        <v>35</v>
      </c>
      <c r="B56" s="53"/>
      <c r="C56" s="65" t="s">
        <v>46</v>
      </c>
      <c r="D56" s="53"/>
      <c r="E56" s="65" t="s">
        <v>44</v>
      </c>
      <c r="F56" s="53"/>
      <c r="G56" s="65" t="s">
        <v>48</v>
      </c>
      <c r="H56" s="53"/>
      <c r="I56" s="65" t="s">
        <v>51</v>
      </c>
      <c r="J56" s="53"/>
      <c r="K56" s="53"/>
      <c r="L56" s="65" t="s">
        <v>80</v>
      </c>
      <c r="M56" s="53"/>
      <c r="N56" s="53"/>
      <c r="O56" s="65"/>
      <c r="P56" s="53"/>
      <c r="Q56" s="65"/>
      <c r="R56" s="53"/>
      <c r="S56" s="73" t="s">
        <v>101</v>
      </c>
      <c r="T56" s="53"/>
      <c r="U56" s="53"/>
      <c r="V56" s="53"/>
      <c r="W56" s="53"/>
      <c r="X56" s="53"/>
      <c r="Y56" s="53"/>
      <c r="Z56" s="53"/>
      <c r="AA56" s="65" t="s">
        <v>36</v>
      </c>
      <c r="AB56" s="53"/>
      <c r="AC56" s="53"/>
      <c r="AD56" s="53"/>
      <c r="AE56" s="53"/>
      <c r="AF56" s="65" t="s">
        <v>37</v>
      </c>
      <c r="AG56" s="53"/>
      <c r="AH56" s="53"/>
      <c r="AI56" s="5" t="s">
        <v>38</v>
      </c>
      <c r="AJ56" s="66" t="s">
        <v>39</v>
      </c>
      <c r="AK56" s="53"/>
      <c r="AL56" s="53"/>
      <c r="AM56" s="53"/>
      <c r="AN56" s="53"/>
      <c r="AO56" s="53"/>
      <c r="AP56" s="11">
        <v>44393462.460000001</v>
      </c>
      <c r="AQ56" s="11">
        <v>30614497.670000002</v>
      </c>
      <c r="AR56" s="11">
        <v>13778964.789999999</v>
      </c>
      <c r="AS56" s="11">
        <v>30614497.670000002</v>
      </c>
      <c r="AT56" s="11">
        <v>26821346.600000001</v>
      </c>
      <c r="AU56" s="11">
        <v>26821346.600000001</v>
      </c>
      <c r="AV56" s="51">
        <f t="shared" si="0"/>
        <v>0.68961725383742467</v>
      </c>
      <c r="AW56" s="51">
        <f t="shared" si="1"/>
        <v>0.60417334250886456</v>
      </c>
      <c r="AX56" s="51">
        <f t="shared" si="2"/>
        <v>0.60417334250886456</v>
      </c>
    </row>
    <row r="57" spans="1:50">
      <c r="A57" s="65" t="s">
        <v>35</v>
      </c>
      <c r="B57" s="53"/>
      <c r="C57" s="65" t="s">
        <v>46</v>
      </c>
      <c r="D57" s="53"/>
      <c r="E57" s="65" t="s">
        <v>44</v>
      </c>
      <c r="F57" s="53"/>
      <c r="G57" s="65" t="s">
        <v>48</v>
      </c>
      <c r="H57" s="53"/>
      <c r="I57" s="65" t="s">
        <v>51</v>
      </c>
      <c r="J57" s="53"/>
      <c r="K57" s="53"/>
      <c r="L57" s="65" t="s">
        <v>38</v>
      </c>
      <c r="M57" s="53"/>
      <c r="N57" s="53"/>
      <c r="O57" s="65"/>
      <c r="P57" s="53"/>
      <c r="Q57" s="65"/>
      <c r="R57" s="53"/>
      <c r="S57" s="73" t="s">
        <v>102</v>
      </c>
      <c r="T57" s="53"/>
      <c r="U57" s="53"/>
      <c r="V57" s="53"/>
      <c r="W57" s="53"/>
      <c r="X57" s="53"/>
      <c r="Y57" s="53"/>
      <c r="Z57" s="53"/>
      <c r="AA57" s="65" t="s">
        <v>36</v>
      </c>
      <c r="AB57" s="53"/>
      <c r="AC57" s="53"/>
      <c r="AD57" s="53"/>
      <c r="AE57" s="53"/>
      <c r="AF57" s="65" t="s">
        <v>37</v>
      </c>
      <c r="AG57" s="53"/>
      <c r="AH57" s="53"/>
      <c r="AI57" s="5" t="s">
        <v>38</v>
      </c>
      <c r="AJ57" s="66" t="s">
        <v>39</v>
      </c>
      <c r="AK57" s="53"/>
      <c r="AL57" s="53"/>
      <c r="AM57" s="53"/>
      <c r="AN57" s="53"/>
      <c r="AO57" s="53"/>
      <c r="AP57" s="11">
        <v>126321116.54000001</v>
      </c>
      <c r="AQ57" s="11">
        <v>126321116.54000001</v>
      </c>
      <c r="AR57" s="6">
        <v>0</v>
      </c>
      <c r="AS57" s="11">
        <v>126321116.54000001</v>
      </c>
      <c r="AT57" s="11">
        <v>67149828</v>
      </c>
      <c r="AU57" s="11">
        <v>67149828</v>
      </c>
      <c r="AV57" s="51">
        <f t="shared" si="0"/>
        <v>1</v>
      </c>
      <c r="AW57" s="51">
        <f t="shared" si="1"/>
        <v>0.53158038686854692</v>
      </c>
      <c r="AX57" s="51">
        <f t="shared" si="2"/>
        <v>0.53158038686854692</v>
      </c>
    </row>
    <row r="58" spans="1:50">
      <c r="A58" s="65" t="s">
        <v>35</v>
      </c>
      <c r="B58" s="53"/>
      <c r="C58" s="65" t="s">
        <v>46</v>
      </c>
      <c r="D58" s="53"/>
      <c r="E58" s="65" t="s">
        <v>44</v>
      </c>
      <c r="F58" s="53"/>
      <c r="G58" s="65" t="s">
        <v>48</v>
      </c>
      <c r="H58" s="53"/>
      <c r="I58" s="65" t="s">
        <v>76</v>
      </c>
      <c r="J58" s="53"/>
      <c r="K58" s="53"/>
      <c r="L58" s="65" t="s">
        <v>46</v>
      </c>
      <c r="M58" s="53"/>
      <c r="N58" s="53"/>
      <c r="O58" s="65"/>
      <c r="P58" s="53"/>
      <c r="Q58" s="65"/>
      <c r="R58" s="53"/>
      <c r="S58" s="73" t="s">
        <v>103</v>
      </c>
      <c r="T58" s="53"/>
      <c r="U58" s="53"/>
      <c r="V58" s="53"/>
      <c r="W58" s="53"/>
      <c r="X58" s="53"/>
      <c r="Y58" s="53"/>
      <c r="Z58" s="53"/>
      <c r="AA58" s="65" t="s">
        <v>36</v>
      </c>
      <c r="AB58" s="53"/>
      <c r="AC58" s="53"/>
      <c r="AD58" s="53"/>
      <c r="AE58" s="53"/>
      <c r="AF58" s="65" t="s">
        <v>37</v>
      </c>
      <c r="AG58" s="53"/>
      <c r="AH58" s="53"/>
      <c r="AI58" s="5" t="s">
        <v>38</v>
      </c>
      <c r="AJ58" s="66" t="s">
        <v>39</v>
      </c>
      <c r="AK58" s="53"/>
      <c r="AL58" s="53"/>
      <c r="AM58" s="53"/>
      <c r="AN58" s="53"/>
      <c r="AO58" s="53"/>
      <c r="AP58" s="11">
        <v>20081743</v>
      </c>
      <c r="AQ58" s="6">
        <v>0</v>
      </c>
      <c r="AR58" s="11">
        <v>20081743</v>
      </c>
      <c r="AS58" s="6">
        <v>0</v>
      </c>
      <c r="AT58" s="6">
        <v>0</v>
      </c>
      <c r="AU58" s="6">
        <v>0</v>
      </c>
      <c r="AV58" s="51">
        <f t="shared" si="0"/>
        <v>0</v>
      </c>
      <c r="AW58" s="51">
        <f t="shared" si="1"/>
        <v>0</v>
      </c>
      <c r="AX58" s="51">
        <f t="shared" si="2"/>
        <v>0</v>
      </c>
    </row>
    <row r="59" spans="1:50">
      <c r="A59" s="65" t="s">
        <v>35</v>
      </c>
      <c r="B59" s="53"/>
      <c r="C59" s="65" t="s">
        <v>46</v>
      </c>
      <c r="D59" s="53"/>
      <c r="E59" s="65" t="s">
        <v>44</v>
      </c>
      <c r="F59" s="53"/>
      <c r="G59" s="65" t="s">
        <v>48</v>
      </c>
      <c r="H59" s="53"/>
      <c r="I59" s="65" t="s">
        <v>76</v>
      </c>
      <c r="J59" s="53"/>
      <c r="K59" s="53"/>
      <c r="L59" s="65" t="s">
        <v>51</v>
      </c>
      <c r="M59" s="53"/>
      <c r="N59" s="53"/>
      <c r="O59" s="65"/>
      <c r="P59" s="53"/>
      <c r="Q59" s="65"/>
      <c r="R59" s="53"/>
      <c r="S59" s="73" t="s">
        <v>104</v>
      </c>
      <c r="T59" s="53"/>
      <c r="U59" s="53"/>
      <c r="V59" s="53"/>
      <c r="W59" s="53"/>
      <c r="X59" s="53"/>
      <c r="Y59" s="53"/>
      <c r="Z59" s="53"/>
      <c r="AA59" s="65" t="s">
        <v>36</v>
      </c>
      <c r="AB59" s="53"/>
      <c r="AC59" s="53"/>
      <c r="AD59" s="53"/>
      <c r="AE59" s="53"/>
      <c r="AF59" s="65" t="s">
        <v>37</v>
      </c>
      <c r="AG59" s="53"/>
      <c r="AH59" s="53"/>
      <c r="AI59" s="5" t="s">
        <v>38</v>
      </c>
      <c r="AJ59" s="66" t="s">
        <v>39</v>
      </c>
      <c r="AK59" s="53"/>
      <c r="AL59" s="53"/>
      <c r="AM59" s="53"/>
      <c r="AN59" s="53"/>
      <c r="AO59" s="53"/>
      <c r="AP59" s="11">
        <v>27230000</v>
      </c>
      <c r="AQ59" s="11">
        <v>13808872</v>
      </c>
      <c r="AR59" s="11">
        <v>13421128</v>
      </c>
      <c r="AS59" s="11">
        <v>13808872</v>
      </c>
      <c r="AT59" s="11">
        <v>11266680</v>
      </c>
      <c r="AU59" s="11">
        <v>11266680</v>
      </c>
      <c r="AV59" s="51">
        <f t="shared" si="0"/>
        <v>0.50711979434447296</v>
      </c>
      <c r="AW59" s="51">
        <f t="shared" si="1"/>
        <v>0.41375982372383402</v>
      </c>
      <c r="AX59" s="51">
        <f t="shared" si="2"/>
        <v>0.41375982372383402</v>
      </c>
    </row>
    <row r="60" spans="1:50">
      <c r="A60" s="65" t="s">
        <v>35</v>
      </c>
      <c r="B60" s="53"/>
      <c r="C60" s="65" t="s">
        <v>46</v>
      </c>
      <c r="D60" s="53"/>
      <c r="E60" s="65" t="s">
        <v>44</v>
      </c>
      <c r="F60" s="53"/>
      <c r="G60" s="65" t="s">
        <v>48</v>
      </c>
      <c r="H60" s="53"/>
      <c r="I60" s="65" t="s">
        <v>76</v>
      </c>
      <c r="J60" s="53"/>
      <c r="K60" s="53"/>
      <c r="L60" s="65" t="s">
        <v>80</v>
      </c>
      <c r="M60" s="53"/>
      <c r="N60" s="53"/>
      <c r="O60" s="65"/>
      <c r="P60" s="53"/>
      <c r="Q60" s="65"/>
      <c r="R60" s="53"/>
      <c r="S60" s="73" t="s">
        <v>105</v>
      </c>
      <c r="T60" s="53"/>
      <c r="U60" s="53"/>
      <c r="V60" s="53"/>
      <c r="W60" s="53"/>
      <c r="X60" s="53"/>
      <c r="Y60" s="53"/>
      <c r="Z60" s="53"/>
      <c r="AA60" s="65" t="s">
        <v>36</v>
      </c>
      <c r="AB60" s="53"/>
      <c r="AC60" s="53"/>
      <c r="AD60" s="53"/>
      <c r="AE60" s="53"/>
      <c r="AF60" s="65" t="s">
        <v>37</v>
      </c>
      <c r="AG60" s="53"/>
      <c r="AH60" s="53"/>
      <c r="AI60" s="5" t="s">
        <v>38</v>
      </c>
      <c r="AJ60" s="66" t="s">
        <v>39</v>
      </c>
      <c r="AK60" s="53"/>
      <c r="AL60" s="53"/>
      <c r="AM60" s="53"/>
      <c r="AN60" s="53"/>
      <c r="AO60" s="53"/>
      <c r="AP60" s="11">
        <v>30228257</v>
      </c>
      <c r="AQ60" s="11">
        <v>28017123</v>
      </c>
      <c r="AR60" s="11">
        <v>2211134</v>
      </c>
      <c r="AS60" s="11">
        <v>28017123</v>
      </c>
      <c r="AT60" s="11">
        <v>17515600</v>
      </c>
      <c r="AU60" s="11">
        <v>17515600</v>
      </c>
      <c r="AV60" s="51">
        <f t="shared" si="0"/>
        <v>0.92685208412777487</v>
      </c>
      <c r="AW60" s="51">
        <f t="shared" si="1"/>
        <v>0.57944459053659625</v>
      </c>
      <c r="AX60" s="51">
        <f t="shared" si="2"/>
        <v>0.57944459053659625</v>
      </c>
    </row>
    <row r="61" spans="1:50">
      <c r="A61" s="65" t="s">
        <v>35</v>
      </c>
      <c r="B61" s="53"/>
      <c r="C61" s="65" t="s">
        <v>46</v>
      </c>
      <c r="D61" s="53"/>
      <c r="E61" s="65" t="s">
        <v>44</v>
      </c>
      <c r="F61" s="53"/>
      <c r="G61" s="65" t="s">
        <v>48</v>
      </c>
      <c r="H61" s="53"/>
      <c r="I61" s="65" t="s">
        <v>78</v>
      </c>
      <c r="J61" s="53"/>
      <c r="K61" s="53"/>
      <c r="L61" s="65" t="s">
        <v>76</v>
      </c>
      <c r="M61" s="53"/>
      <c r="N61" s="53"/>
      <c r="O61" s="65"/>
      <c r="P61" s="53"/>
      <c r="Q61" s="65"/>
      <c r="R61" s="53"/>
      <c r="S61" s="73" t="s">
        <v>106</v>
      </c>
      <c r="T61" s="53"/>
      <c r="U61" s="53"/>
      <c r="V61" s="53"/>
      <c r="W61" s="53"/>
      <c r="X61" s="53"/>
      <c r="Y61" s="53"/>
      <c r="Z61" s="53"/>
      <c r="AA61" s="65" t="s">
        <v>36</v>
      </c>
      <c r="AB61" s="53"/>
      <c r="AC61" s="53"/>
      <c r="AD61" s="53"/>
      <c r="AE61" s="53"/>
      <c r="AF61" s="65" t="s">
        <v>37</v>
      </c>
      <c r="AG61" s="53"/>
      <c r="AH61" s="53"/>
      <c r="AI61" s="5" t="s">
        <v>38</v>
      </c>
      <c r="AJ61" s="66" t="s">
        <v>39</v>
      </c>
      <c r="AK61" s="53"/>
      <c r="AL61" s="53"/>
      <c r="AM61" s="53"/>
      <c r="AN61" s="53"/>
      <c r="AO61" s="53"/>
      <c r="AP61" s="11">
        <v>2900000</v>
      </c>
      <c r="AQ61" s="11">
        <v>2900000</v>
      </c>
      <c r="AR61" s="6">
        <v>0</v>
      </c>
      <c r="AS61" s="11">
        <v>1136800</v>
      </c>
      <c r="AT61" s="6">
        <v>0</v>
      </c>
      <c r="AU61" s="6">
        <v>0</v>
      </c>
      <c r="AV61" s="51">
        <f t="shared" si="0"/>
        <v>0.39200000000000002</v>
      </c>
      <c r="AW61" s="51">
        <f t="shared" si="1"/>
        <v>0</v>
      </c>
      <c r="AX61" s="51">
        <f t="shared" si="2"/>
        <v>0</v>
      </c>
    </row>
    <row r="62" spans="1:50">
      <c r="A62" s="65" t="s">
        <v>35</v>
      </c>
      <c r="B62" s="53"/>
      <c r="C62" s="65" t="s">
        <v>46</v>
      </c>
      <c r="D62" s="53"/>
      <c r="E62" s="65" t="s">
        <v>44</v>
      </c>
      <c r="F62" s="53"/>
      <c r="G62" s="65" t="s">
        <v>48</v>
      </c>
      <c r="H62" s="53"/>
      <c r="I62" s="65" t="s">
        <v>80</v>
      </c>
      <c r="J62" s="53"/>
      <c r="K62" s="53"/>
      <c r="L62" s="65" t="s">
        <v>43</v>
      </c>
      <c r="M62" s="53"/>
      <c r="N62" s="53"/>
      <c r="O62" s="65"/>
      <c r="P62" s="53"/>
      <c r="Q62" s="65"/>
      <c r="R62" s="53"/>
      <c r="S62" s="73" t="s">
        <v>107</v>
      </c>
      <c r="T62" s="53"/>
      <c r="U62" s="53"/>
      <c r="V62" s="53"/>
      <c r="W62" s="53"/>
      <c r="X62" s="53"/>
      <c r="Y62" s="53"/>
      <c r="Z62" s="53"/>
      <c r="AA62" s="65" t="s">
        <v>36</v>
      </c>
      <c r="AB62" s="53"/>
      <c r="AC62" s="53"/>
      <c r="AD62" s="53"/>
      <c r="AE62" s="53"/>
      <c r="AF62" s="65" t="s">
        <v>37</v>
      </c>
      <c r="AG62" s="53"/>
      <c r="AH62" s="53"/>
      <c r="AI62" s="5" t="s">
        <v>38</v>
      </c>
      <c r="AJ62" s="66" t="s">
        <v>39</v>
      </c>
      <c r="AK62" s="53"/>
      <c r="AL62" s="53"/>
      <c r="AM62" s="53"/>
      <c r="AN62" s="53"/>
      <c r="AO62" s="53"/>
      <c r="AP62" s="11">
        <v>5000000</v>
      </c>
      <c r="AQ62" s="11">
        <v>5000000</v>
      </c>
      <c r="AR62" s="6">
        <v>0</v>
      </c>
      <c r="AS62" s="11">
        <v>2734024</v>
      </c>
      <c r="AT62" s="11">
        <v>2734024</v>
      </c>
      <c r="AU62" s="11">
        <v>2734024</v>
      </c>
      <c r="AV62" s="51">
        <f t="shared" si="0"/>
        <v>0.54680479999999998</v>
      </c>
      <c r="AW62" s="51">
        <f t="shared" si="1"/>
        <v>0.54680479999999998</v>
      </c>
      <c r="AX62" s="51">
        <f t="shared" si="2"/>
        <v>0.54680479999999998</v>
      </c>
    </row>
    <row r="63" spans="1:50">
      <c r="A63" s="65" t="s">
        <v>35</v>
      </c>
      <c r="B63" s="53"/>
      <c r="C63" s="65" t="s">
        <v>46</v>
      </c>
      <c r="D63" s="53"/>
      <c r="E63" s="65" t="s">
        <v>44</v>
      </c>
      <c r="F63" s="53"/>
      <c r="G63" s="65" t="s">
        <v>48</v>
      </c>
      <c r="H63" s="53"/>
      <c r="I63" s="65" t="s">
        <v>80</v>
      </c>
      <c r="J63" s="53"/>
      <c r="K63" s="53"/>
      <c r="L63" s="65" t="s">
        <v>46</v>
      </c>
      <c r="M63" s="53"/>
      <c r="N63" s="53"/>
      <c r="O63" s="65"/>
      <c r="P63" s="53"/>
      <c r="Q63" s="65"/>
      <c r="R63" s="53"/>
      <c r="S63" s="73" t="s">
        <v>108</v>
      </c>
      <c r="T63" s="53"/>
      <c r="U63" s="53"/>
      <c r="V63" s="53"/>
      <c r="W63" s="53"/>
      <c r="X63" s="53"/>
      <c r="Y63" s="53"/>
      <c r="Z63" s="53"/>
      <c r="AA63" s="65" t="s">
        <v>36</v>
      </c>
      <c r="AB63" s="53"/>
      <c r="AC63" s="53"/>
      <c r="AD63" s="53"/>
      <c r="AE63" s="53"/>
      <c r="AF63" s="65" t="s">
        <v>37</v>
      </c>
      <c r="AG63" s="53"/>
      <c r="AH63" s="53"/>
      <c r="AI63" s="5" t="s">
        <v>38</v>
      </c>
      <c r="AJ63" s="66" t="s">
        <v>39</v>
      </c>
      <c r="AK63" s="53"/>
      <c r="AL63" s="53"/>
      <c r="AM63" s="53"/>
      <c r="AN63" s="53"/>
      <c r="AO63" s="53"/>
      <c r="AP63" s="11">
        <v>9980000</v>
      </c>
      <c r="AQ63" s="11">
        <v>9980000</v>
      </c>
      <c r="AR63" s="6">
        <v>0</v>
      </c>
      <c r="AS63" s="11">
        <v>7769250</v>
      </c>
      <c r="AT63" s="11">
        <v>7769250</v>
      </c>
      <c r="AU63" s="11">
        <v>7769250</v>
      </c>
      <c r="AV63" s="51">
        <f t="shared" si="0"/>
        <v>0.77848196392785574</v>
      </c>
      <c r="AW63" s="51">
        <f t="shared" si="1"/>
        <v>0.77848196392785574</v>
      </c>
      <c r="AX63" s="51">
        <f t="shared" si="2"/>
        <v>0.77848196392785574</v>
      </c>
    </row>
    <row r="64" spans="1:50">
      <c r="A64" s="65" t="s">
        <v>35</v>
      </c>
      <c r="B64" s="53"/>
      <c r="C64" s="65" t="s">
        <v>46</v>
      </c>
      <c r="D64" s="53"/>
      <c r="E64" s="65" t="s">
        <v>44</v>
      </c>
      <c r="F64" s="53"/>
      <c r="G64" s="65" t="s">
        <v>48</v>
      </c>
      <c r="H64" s="53"/>
      <c r="I64" s="65" t="s">
        <v>80</v>
      </c>
      <c r="J64" s="53"/>
      <c r="K64" s="53"/>
      <c r="L64" s="65" t="s">
        <v>51</v>
      </c>
      <c r="M64" s="53"/>
      <c r="N64" s="53"/>
      <c r="O64" s="65"/>
      <c r="P64" s="53"/>
      <c r="Q64" s="65"/>
      <c r="R64" s="53"/>
      <c r="S64" s="73" t="s">
        <v>109</v>
      </c>
      <c r="T64" s="53"/>
      <c r="U64" s="53"/>
      <c r="V64" s="53"/>
      <c r="W64" s="53"/>
      <c r="X64" s="53"/>
      <c r="Y64" s="53"/>
      <c r="Z64" s="53"/>
      <c r="AA64" s="65" t="s">
        <v>36</v>
      </c>
      <c r="AB64" s="53"/>
      <c r="AC64" s="53"/>
      <c r="AD64" s="53"/>
      <c r="AE64" s="53"/>
      <c r="AF64" s="65" t="s">
        <v>37</v>
      </c>
      <c r="AG64" s="53"/>
      <c r="AH64" s="53"/>
      <c r="AI64" s="5" t="s">
        <v>38</v>
      </c>
      <c r="AJ64" s="66" t="s">
        <v>39</v>
      </c>
      <c r="AK64" s="53"/>
      <c r="AL64" s="53"/>
      <c r="AM64" s="53"/>
      <c r="AN64" s="53"/>
      <c r="AO64" s="53"/>
      <c r="AP64" s="11">
        <v>126170000</v>
      </c>
      <c r="AQ64" s="11">
        <v>126170000</v>
      </c>
      <c r="AR64" s="6">
        <v>0</v>
      </c>
      <c r="AS64" s="11">
        <v>70582116.010000005</v>
      </c>
      <c r="AT64" s="11">
        <v>70582115.409999996</v>
      </c>
      <c r="AU64" s="11">
        <v>70582115.409999996</v>
      </c>
      <c r="AV64" s="51">
        <f t="shared" si="0"/>
        <v>0.55942074986129831</v>
      </c>
      <c r="AW64" s="51">
        <f t="shared" si="1"/>
        <v>0.55942074510580964</v>
      </c>
      <c r="AX64" s="51">
        <f t="shared" si="2"/>
        <v>0.55942074510580964</v>
      </c>
    </row>
    <row r="65" spans="1:50">
      <c r="A65" s="65" t="s">
        <v>35</v>
      </c>
      <c r="B65" s="53"/>
      <c r="C65" s="65" t="s">
        <v>46</v>
      </c>
      <c r="D65" s="53"/>
      <c r="E65" s="65" t="s">
        <v>44</v>
      </c>
      <c r="F65" s="53"/>
      <c r="G65" s="65" t="s">
        <v>48</v>
      </c>
      <c r="H65" s="53"/>
      <c r="I65" s="65" t="s">
        <v>80</v>
      </c>
      <c r="J65" s="53"/>
      <c r="K65" s="53"/>
      <c r="L65" s="65" t="s">
        <v>76</v>
      </c>
      <c r="M65" s="53"/>
      <c r="N65" s="53"/>
      <c r="O65" s="65"/>
      <c r="P65" s="53"/>
      <c r="Q65" s="65"/>
      <c r="R65" s="53"/>
      <c r="S65" s="73" t="s">
        <v>110</v>
      </c>
      <c r="T65" s="53"/>
      <c r="U65" s="53"/>
      <c r="V65" s="53"/>
      <c r="W65" s="53"/>
      <c r="X65" s="53"/>
      <c r="Y65" s="53"/>
      <c r="Z65" s="53"/>
      <c r="AA65" s="65" t="s">
        <v>36</v>
      </c>
      <c r="AB65" s="53"/>
      <c r="AC65" s="53"/>
      <c r="AD65" s="53"/>
      <c r="AE65" s="53"/>
      <c r="AF65" s="65" t="s">
        <v>37</v>
      </c>
      <c r="AG65" s="53"/>
      <c r="AH65" s="53"/>
      <c r="AI65" s="5" t="s">
        <v>38</v>
      </c>
      <c r="AJ65" s="66" t="s">
        <v>39</v>
      </c>
      <c r="AK65" s="53"/>
      <c r="AL65" s="53"/>
      <c r="AM65" s="53"/>
      <c r="AN65" s="53"/>
      <c r="AO65" s="53"/>
      <c r="AP65" s="11">
        <v>7940000</v>
      </c>
      <c r="AQ65" s="11">
        <v>7940000</v>
      </c>
      <c r="AR65" s="6">
        <v>0</v>
      </c>
      <c r="AS65" s="11">
        <v>4181120</v>
      </c>
      <c r="AT65" s="11">
        <v>4181120</v>
      </c>
      <c r="AU65" s="11">
        <v>4181120</v>
      </c>
      <c r="AV65" s="51">
        <f t="shared" si="0"/>
        <v>0.52658942065491188</v>
      </c>
      <c r="AW65" s="51">
        <f t="shared" si="1"/>
        <v>0.52658942065491188</v>
      </c>
      <c r="AX65" s="51">
        <f t="shared" si="2"/>
        <v>0.52658942065491188</v>
      </c>
    </row>
    <row r="66" spans="1:50">
      <c r="A66" s="65" t="s">
        <v>35</v>
      </c>
      <c r="B66" s="53"/>
      <c r="C66" s="65" t="s">
        <v>46</v>
      </c>
      <c r="D66" s="53"/>
      <c r="E66" s="65" t="s">
        <v>44</v>
      </c>
      <c r="F66" s="53"/>
      <c r="G66" s="65" t="s">
        <v>48</v>
      </c>
      <c r="H66" s="53"/>
      <c r="I66" s="65" t="s">
        <v>66</v>
      </c>
      <c r="J66" s="53"/>
      <c r="K66" s="53"/>
      <c r="L66" s="65" t="s">
        <v>111</v>
      </c>
      <c r="M66" s="53"/>
      <c r="N66" s="53"/>
      <c r="O66" s="65"/>
      <c r="P66" s="53"/>
      <c r="Q66" s="65"/>
      <c r="R66" s="53"/>
      <c r="S66" s="73" t="s">
        <v>112</v>
      </c>
      <c r="T66" s="53"/>
      <c r="U66" s="53"/>
      <c r="V66" s="53"/>
      <c r="W66" s="53"/>
      <c r="X66" s="53"/>
      <c r="Y66" s="53"/>
      <c r="Z66" s="53"/>
      <c r="AA66" s="65" t="s">
        <v>36</v>
      </c>
      <c r="AB66" s="53"/>
      <c r="AC66" s="53"/>
      <c r="AD66" s="53"/>
      <c r="AE66" s="53"/>
      <c r="AF66" s="65" t="s">
        <v>37</v>
      </c>
      <c r="AG66" s="53"/>
      <c r="AH66" s="53"/>
      <c r="AI66" s="5" t="s">
        <v>38</v>
      </c>
      <c r="AJ66" s="66" t="s">
        <v>39</v>
      </c>
      <c r="AK66" s="53"/>
      <c r="AL66" s="53"/>
      <c r="AM66" s="53"/>
      <c r="AN66" s="53"/>
      <c r="AO66" s="53"/>
      <c r="AP66" s="11">
        <v>899888</v>
      </c>
      <c r="AQ66" s="11">
        <v>899888</v>
      </c>
      <c r="AR66" s="6">
        <v>0</v>
      </c>
      <c r="AS66" s="11">
        <v>899888</v>
      </c>
      <c r="AT66" s="11">
        <v>899888</v>
      </c>
      <c r="AU66" s="11">
        <v>899888</v>
      </c>
      <c r="AV66" s="51">
        <f t="shared" si="0"/>
        <v>1</v>
      </c>
      <c r="AW66" s="51">
        <f t="shared" si="1"/>
        <v>1</v>
      </c>
      <c r="AX66" s="51">
        <f t="shared" si="2"/>
        <v>1</v>
      </c>
    </row>
    <row r="67" spans="1:50">
      <c r="A67" s="65" t="s">
        <v>35</v>
      </c>
      <c r="B67" s="53"/>
      <c r="C67" s="65" t="s">
        <v>46</v>
      </c>
      <c r="D67" s="53"/>
      <c r="E67" s="65" t="s">
        <v>44</v>
      </c>
      <c r="F67" s="53"/>
      <c r="G67" s="65" t="s">
        <v>48</v>
      </c>
      <c r="H67" s="53"/>
      <c r="I67" s="65" t="s">
        <v>38</v>
      </c>
      <c r="J67" s="53"/>
      <c r="K67" s="53"/>
      <c r="L67" s="65" t="s">
        <v>43</v>
      </c>
      <c r="M67" s="53"/>
      <c r="N67" s="53"/>
      <c r="O67" s="65"/>
      <c r="P67" s="53"/>
      <c r="Q67" s="65"/>
      <c r="R67" s="53"/>
      <c r="S67" s="73" t="s">
        <v>113</v>
      </c>
      <c r="T67" s="53"/>
      <c r="U67" s="53"/>
      <c r="V67" s="53"/>
      <c r="W67" s="53"/>
      <c r="X67" s="53"/>
      <c r="Y67" s="53"/>
      <c r="Z67" s="53"/>
      <c r="AA67" s="65" t="s">
        <v>36</v>
      </c>
      <c r="AB67" s="53"/>
      <c r="AC67" s="53"/>
      <c r="AD67" s="53"/>
      <c r="AE67" s="53"/>
      <c r="AF67" s="65" t="s">
        <v>37</v>
      </c>
      <c r="AG67" s="53"/>
      <c r="AH67" s="53"/>
      <c r="AI67" s="5" t="s">
        <v>38</v>
      </c>
      <c r="AJ67" s="66" t="s">
        <v>39</v>
      </c>
      <c r="AK67" s="53"/>
      <c r="AL67" s="53"/>
      <c r="AM67" s="53"/>
      <c r="AN67" s="53"/>
      <c r="AO67" s="53"/>
      <c r="AP67" s="11">
        <v>47874735</v>
      </c>
      <c r="AQ67" s="11">
        <v>47874735</v>
      </c>
      <c r="AR67" s="6">
        <v>0</v>
      </c>
      <c r="AS67" s="11">
        <v>47874435</v>
      </c>
      <c r="AT67" s="11">
        <v>9574887</v>
      </c>
      <c r="AU67" s="11">
        <v>9574887</v>
      </c>
      <c r="AV67" s="51">
        <f t="shared" si="0"/>
        <v>0.99999373364677635</v>
      </c>
      <c r="AW67" s="51">
        <f t="shared" si="1"/>
        <v>0.19999874672935528</v>
      </c>
      <c r="AX67" s="51">
        <f t="shared" si="2"/>
        <v>0.19999874672935528</v>
      </c>
    </row>
    <row r="68" spans="1:50">
      <c r="A68" s="65" t="s">
        <v>35</v>
      </c>
      <c r="B68" s="53"/>
      <c r="C68" s="65" t="s">
        <v>46</v>
      </c>
      <c r="D68" s="53"/>
      <c r="E68" s="65" t="s">
        <v>44</v>
      </c>
      <c r="F68" s="53"/>
      <c r="G68" s="65" t="s">
        <v>48</v>
      </c>
      <c r="H68" s="53"/>
      <c r="I68" s="65" t="s">
        <v>38</v>
      </c>
      <c r="J68" s="53"/>
      <c r="K68" s="53"/>
      <c r="L68" s="65" t="s">
        <v>46</v>
      </c>
      <c r="M68" s="53"/>
      <c r="N68" s="53"/>
      <c r="O68" s="65"/>
      <c r="P68" s="53"/>
      <c r="Q68" s="65"/>
      <c r="R68" s="53"/>
      <c r="S68" s="73" t="s">
        <v>114</v>
      </c>
      <c r="T68" s="53"/>
      <c r="U68" s="53"/>
      <c r="V68" s="53"/>
      <c r="W68" s="53"/>
      <c r="X68" s="53"/>
      <c r="Y68" s="53"/>
      <c r="Z68" s="53"/>
      <c r="AA68" s="65" t="s">
        <v>36</v>
      </c>
      <c r="AB68" s="53"/>
      <c r="AC68" s="53"/>
      <c r="AD68" s="53"/>
      <c r="AE68" s="53"/>
      <c r="AF68" s="65" t="s">
        <v>37</v>
      </c>
      <c r="AG68" s="53"/>
      <c r="AH68" s="53"/>
      <c r="AI68" s="5" t="s">
        <v>38</v>
      </c>
      <c r="AJ68" s="66" t="s">
        <v>39</v>
      </c>
      <c r="AK68" s="53"/>
      <c r="AL68" s="53"/>
      <c r="AM68" s="53"/>
      <c r="AN68" s="53"/>
      <c r="AO68" s="53"/>
      <c r="AP68" s="11">
        <v>392580000</v>
      </c>
      <c r="AQ68" s="11">
        <v>392580000</v>
      </c>
      <c r="AR68" s="6">
        <v>0</v>
      </c>
      <c r="AS68" s="11">
        <v>392580000</v>
      </c>
      <c r="AT68" s="11">
        <v>294435000</v>
      </c>
      <c r="AU68" s="11">
        <v>294435000</v>
      </c>
      <c r="AV68" s="51">
        <f t="shared" si="0"/>
        <v>1</v>
      </c>
      <c r="AW68" s="51">
        <f t="shared" si="1"/>
        <v>0.75</v>
      </c>
      <c r="AX68" s="51">
        <f t="shared" si="2"/>
        <v>0.75</v>
      </c>
    </row>
    <row r="69" spans="1:50">
      <c r="A69" s="65" t="s">
        <v>35</v>
      </c>
      <c r="B69" s="53"/>
      <c r="C69" s="65" t="s">
        <v>46</v>
      </c>
      <c r="D69" s="53"/>
      <c r="E69" s="65" t="s">
        <v>44</v>
      </c>
      <c r="F69" s="53"/>
      <c r="G69" s="65" t="s">
        <v>48</v>
      </c>
      <c r="H69" s="53"/>
      <c r="I69" s="65" t="s">
        <v>41</v>
      </c>
      <c r="J69" s="53"/>
      <c r="K69" s="53"/>
      <c r="L69" s="65" t="s">
        <v>43</v>
      </c>
      <c r="M69" s="53"/>
      <c r="N69" s="53"/>
      <c r="O69" s="65"/>
      <c r="P69" s="53"/>
      <c r="Q69" s="65"/>
      <c r="R69" s="53"/>
      <c r="S69" s="73" t="s">
        <v>115</v>
      </c>
      <c r="T69" s="53"/>
      <c r="U69" s="53"/>
      <c r="V69" s="53"/>
      <c r="W69" s="53"/>
      <c r="X69" s="53"/>
      <c r="Y69" s="53"/>
      <c r="Z69" s="53"/>
      <c r="AA69" s="65" t="s">
        <v>36</v>
      </c>
      <c r="AB69" s="53"/>
      <c r="AC69" s="53"/>
      <c r="AD69" s="53"/>
      <c r="AE69" s="53"/>
      <c r="AF69" s="65" t="s">
        <v>37</v>
      </c>
      <c r="AG69" s="53"/>
      <c r="AH69" s="53"/>
      <c r="AI69" s="5" t="s">
        <v>38</v>
      </c>
      <c r="AJ69" s="66" t="s">
        <v>39</v>
      </c>
      <c r="AK69" s="53"/>
      <c r="AL69" s="53"/>
      <c r="AM69" s="53"/>
      <c r="AN69" s="53"/>
      <c r="AO69" s="53"/>
      <c r="AP69" s="11">
        <v>2038337</v>
      </c>
      <c r="AQ69" s="11">
        <v>2038337</v>
      </c>
      <c r="AR69" s="6">
        <v>0</v>
      </c>
      <c r="AS69" s="6">
        <v>0</v>
      </c>
      <c r="AT69" s="6">
        <v>0</v>
      </c>
      <c r="AU69" s="6">
        <v>0</v>
      </c>
      <c r="AV69" s="51">
        <f t="shared" si="0"/>
        <v>0</v>
      </c>
      <c r="AW69" s="51">
        <f t="shared" si="1"/>
        <v>0</v>
      </c>
      <c r="AX69" s="51">
        <f t="shared" si="2"/>
        <v>0</v>
      </c>
    </row>
    <row r="70" spans="1:50">
      <c r="A70" s="65" t="s">
        <v>35</v>
      </c>
      <c r="B70" s="53"/>
      <c r="C70" s="65" t="s">
        <v>46</v>
      </c>
      <c r="D70" s="53"/>
      <c r="E70" s="65" t="s">
        <v>44</v>
      </c>
      <c r="F70" s="53"/>
      <c r="G70" s="65" t="s">
        <v>48</v>
      </c>
      <c r="H70" s="53"/>
      <c r="I70" s="65" t="s">
        <v>41</v>
      </c>
      <c r="J70" s="53"/>
      <c r="K70" s="53"/>
      <c r="L70" s="65" t="s">
        <v>46</v>
      </c>
      <c r="M70" s="53"/>
      <c r="N70" s="53"/>
      <c r="O70" s="65"/>
      <c r="P70" s="53"/>
      <c r="Q70" s="65"/>
      <c r="R70" s="53"/>
      <c r="S70" s="73" t="s">
        <v>116</v>
      </c>
      <c r="T70" s="53"/>
      <c r="U70" s="53"/>
      <c r="V70" s="53"/>
      <c r="W70" s="53"/>
      <c r="X70" s="53"/>
      <c r="Y70" s="53"/>
      <c r="Z70" s="53"/>
      <c r="AA70" s="65" t="s">
        <v>36</v>
      </c>
      <c r="AB70" s="53"/>
      <c r="AC70" s="53"/>
      <c r="AD70" s="53"/>
      <c r="AE70" s="53"/>
      <c r="AF70" s="65" t="s">
        <v>37</v>
      </c>
      <c r="AG70" s="53"/>
      <c r="AH70" s="53"/>
      <c r="AI70" s="5" t="s">
        <v>38</v>
      </c>
      <c r="AJ70" s="66" t="s">
        <v>39</v>
      </c>
      <c r="AK70" s="53"/>
      <c r="AL70" s="53"/>
      <c r="AM70" s="53"/>
      <c r="AN70" s="53"/>
      <c r="AO70" s="53"/>
      <c r="AP70" s="11">
        <v>209699607</v>
      </c>
      <c r="AQ70" s="11">
        <v>200000000</v>
      </c>
      <c r="AR70" s="11">
        <v>9699607</v>
      </c>
      <c r="AS70" s="11">
        <v>198547967</v>
      </c>
      <c r="AT70" s="11">
        <v>198547967</v>
      </c>
      <c r="AU70" s="11">
        <v>198547967</v>
      </c>
      <c r="AV70" s="51">
        <f t="shared" si="0"/>
        <v>0.94682088269245068</v>
      </c>
      <c r="AW70" s="51">
        <f t="shared" si="1"/>
        <v>0.94682088269245068</v>
      </c>
      <c r="AX70" s="51">
        <f t="shared" si="2"/>
        <v>0.94682088269245068</v>
      </c>
    </row>
    <row r="71" spans="1:50">
      <c r="A71" s="65" t="s">
        <v>35</v>
      </c>
      <c r="B71" s="53"/>
      <c r="C71" s="65" t="s">
        <v>46</v>
      </c>
      <c r="D71" s="53"/>
      <c r="E71" s="65" t="s">
        <v>44</v>
      </c>
      <c r="F71" s="53"/>
      <c r="G71" s="65" t="s">
        <v>48</v>
      </c>
      <c r="H71" s="53"/>
      <c r="I71" s="65" t="s">
        <v>117</v>
      </c>
      <c r="J71" s="53"/>
      <c r="K71" s="53"/>
      <c r="L71" s="65" t="s">
        <v>43</v>
      </c>
      <c r="M71" s="53"/>
      <c r="N71" s="53"/>
      <c r="O71" s="65"/>
      <c r="P71" s="53"/>
      <c r="Q71" s="65"/>
      <c r="R71" s="53"/>
      <c r="S71" s="73" t="s">
        <v>118</v>
      </c>
      <c r="T71" s="53"/>
      <c r="U71" s="53"/>
      <c r="V71" s="53"/>
      <c r="W71" s="53"/>
      <c r="X71" s="53"/>
      <c r="Y71" s="53"/>
      <c r="Z71" s="53"/>
      <c r="AA71" s="65" t="s">
        <v>36</v>
      </c>
      <c r="AB71" s="53"/>
      <c r="AC71" s="53"/>
      <c r="AD71" s="53"/>
      <c r="AE71" s="53"/>
      <c r="AF71" s="65" t="s">
        <v>37</v>
      </c>
      <c r="AG71" s="53"/>
      <c r="AH71" s="53"/>
      <c r="AI71" s="5" t="s">
        <v>38</v>
      </c>
      <c r="AJ71" s="66" t="s">
        <v>39</v>
      </c>
      <c r="AK71" s="53"/>
      <c r="AL71" s="53"/>
      <c r="AM71" s="53"/>
      <c r="AN71" s="53"/>
      <c r="AO71" s="53"/>
      <c r="AP71" s="11">
        <v>1000000</v>
      </c>
      <c r="AQ71" s="6">
        <v>0</v>
      </c>
      <c r="AR71" s="11">
        <v>1000000</v>
      </c>
      <c r="AS71" s="6">
        <v>0</v>
      </c>
      <c r="AT71" s="6">
        <v>0</v>
      </c>
      <c r="AU71" s="6">
        <v>0</v>
      </c>
      <c r="AV71" s="51">
        <f t="shared" si="0"/>
        <v>0</v>
      </c>
      <c r="AW71" s="51">
        <f t="shared" si="1"/>
        <v>0</v>
      </c>
      <c r="AX71" s="51">
        <f t="shared" si="2"/>
        <v>0</v>
      </c>
    </row>
    <row r="72" spans="1:50">
      <c r="A72" s="65" t="s">
        <v>35</v>
      </c>
      <c r="B72" s="53"/>
      <c r="C72" s="65" t="s">
        <v>46</v>
      </c>
      <c r="D72" s="53"/>
      <c r="E72" s="65" t="s">
        <v>44</v>
      </c>
      <c r="F72" s="53"/>
      <c r="G72" s="65" t="s">
        <v>48</v>
      </c>
      <c r="H72" s="53"/>
      <c r="I72" s="65" t="s">
        <v>117</v>
      </c>
      <c r="J72" s="53"/>
      <c r="K72" s="53"/>
      <c r="L72" s="65" t="s">
        <v>48</v>
      </c>
      <c r="M72" s="53"/>
      <c r="N72" s="53"/>
      <c r="O72" s="65"/>
      <c r="P72" s="53"/>
      <c r="Q72" s="65"/>
      <c r="R72" s="53"/>
      <c r="S72" s="73" t="s">
        <v>119</v>
      </c>
      <c r="T72" s="53"/>
      <c r="U72" s="53"/>
      <c r="V72" s="53"/>
      <c r="W72" s="53"/>
      <c r="X72" s="53"/>
      <c r="Y72" s="53"/>
      <c r="Z72" s="53"/>
      <c r="AA72" s="65" t="s">
        <v>36</v>
      </c>
      <c r="AB72" s="53"/>
      <c r="AC72" s="53"/>
      <c r="AD72" s="53"/>
      <c r="AE72" s="53"/>
      <c r="AF72" s="65" t="s">
        <v>37</v>
      </c>
      <c r="AG72" s="53"/>
      <c r="AH72" s="53"/>
      <c r="AI72" s="5" t="s">
        <v>38</v>
      </c>
      <c r="AJ72" s="66" t="s">
        <v>39</v>
      </c>
      <c r="AK72" s="53"/>
      <c r="AL72" s="53"/>
      <c r="AM72" s="53"/>
      <c r="AN72" s="53"/>
      <c r="AO72" s="53"/>
      <c r="AP72" s="11">
        <v>16000000</v>
      </c>
      <c r="AQ72" s="6">
        <v>0</v>
      </c>
      <c r="AR72" s="11">
        <v>16000000</v>
      </c>
      <c r="AS72" s="6">
        <v>0</v>
      </c>
      <c r="AT72" s="6">
        <v>0</v>
      </c>
      <c r="AU72" s="6">
        <v>0</v>
      </c>
      <c r="AV72" s="51">
        <f t="shared" si="0"/>
        <v>0</v>
      </c>
      <c r="AW72" s="51">
        <f t="shared" si="1"/>
        <v>0</v>
      </c>
      <c r="AX72" s="51">
        <f t="shared" si="2"/>
        <v>0</v>
      </c>
    </row>
    <row r="73" spans="1:50">
      <c r="A73" s="65" t="s">
        <v>35</v>
      </c>
      <c r="B73" s="53"/>
      <c r="C73" s="65" t="s">
        <v>46</v>
      </c>
      <c r="D73" s="53"/>
      <c r="E73" s="65" t="s">
        <v>44</v>
      </c>
      <c r="F73" s="53"/>
      <c r="G73" s="65" t="s">
        <v>48</v>
      </c>
      <c r="H73" s="53"/>
      <c r="I73" s="65" t="s">
        <v>120</v>
      </c>
      <c r="J73" s="53"/>
      <c r="K73" s="53"/>
      <c r="L73" s="65" t="s">
        <v>58</v>
      </c>
      <c r="M73" s="53"/>
      <c r="N73" s="53"/>
      <c r="O73" s="65"/>
      <c r="P73" s="53"/>
      <c r="Q73" s="65"/>
      <c r="R73" s="53"/>
      <c r="S73" s="73" t="s">
        <v>121</v>
      </c>
      <c r="T73" s="53"/>
      <c r="U73" s="53"/>
      <c r="V73" s="53"/>
      <c r="W73" s="53"/>
      <c r="X73" s="53"/>
      <c r="Y73" s="53"/>
      <c r="Z73" s="53"/>
      <c r="AA73" s="65" t="s">
        <v>36</v>
      </c>
      <c r="AB73" s="53"/>
      <c r="AC73" s="53"/>
      <c r="AD73" s="53"/>
      <c r="AE73" s="53"/>
      <c r="AF73" s="65" t="s">
        <v>37</v>
      </c>
      <c r="AG73" s="53"/>
      <c r="AH73" s="53"/>
      <c r="AI73" s="5" t="s">
        <v>38</v>
      </c>
      <c r="AJ73" s="66" t="s">
        <v>39</v>
      </c>
      <c r="AK73" s="53"/>
      <c r="AL73" s="53"/>
      <c r="AM73" s="53"/>
      <c r="AN73" s="53"/>
      <c r="AO73" s="53"/>
      <c r="AP73" s="11">
        <v>1098000</v>
      </c>
      <c r="AQ73" s="11">
        <v>661200</v>
      </c>
      <c r="AR73" s="11">
        <v>436800</v>
      </c>
      <c r="AS73" s="11">
        <v>661200</v>
      </c>
      <c r="AT73" s="11">
        <v>661200</v>
      </c>
      <c r="AU73" s="11">
        <v>661200</v>
      </c>
      <c r="AV73" s="51">
        <f t="shared" si="0"/>
        <v>0.6021857923497268</v>
      </c>
      <c r="AW73" s="51">
        <f t="shared" si="1"/>
        <v>0.6021857923497268</v>
      </c>
      <c r="AX73" s="51">
        <f t="shared" si="2"/>
        <v>0.6021857923497268</v>
      </c>
    </row>
    <row r="74" spans="1:50">
      <c r="A74" s="74" t="s">
        <v>35</v>
      </c>
      <c r="B74" s="53"/>
      <c r="C74" s="74" t="s">
        <v>71</v>
      </c>
      <c r="D74" s="53"/>
      <c r="E74" s="74"/>
      <c r="F74" s="53"/>
      <c r="G74" s="74"/>
      <c r="H74" s="53"/>
      <c r="I74" s="74"/>
      <c r="J74" s="53"/>
      <c r="K74" s="53"/>
      <c r="L74" s="74"/>
      <c r="M74" s="53"/>
      <c r="N74" s="53"/>
      <c r="O74" s="74"/>
      <c r="P74" s="53"/>
      <c r="Q74" s="74"/>
      <c r="R74" s="53"/>
      <c r="S74" s="75" t="s">
        <v>122</v>
      </c>
      <c r="T74" s="53"/>
      <c r="U74" s="53"/>
      <c r="V74" s="53"/>
      <c r="W74" s="53"/>
      <c r="X74" s="53"/>
      <c r="Y74" s="53"/>
      <c r="Z74" s="53"/>
      <c r="AA74" s="74" t="s">
        <v>36</v>
      </c>
      <c r="AB74" s="53"/>
      <c r="AC74" s="53"/>
      <c r="AD74" s="53"/>
      <c r="AE74" s="53"/>
      <c r="AF74" s="74" t="s">
        <v>40</v>
      </c>
      <c r="AG74" s="53"/>
      <c r="AH74" s="53"/>
      <c r="AI74" s="4" t="s">
        <v>41</v>
      </c>
      <c r="AJ74" s="76" t="s">
        <v>42</v>
      </c>
      <c r="AK74" s="53"/>
      <c r="AL74" s="53"/>
      <c r="AM74" s="53"/>
      <c r="AN74" s="53"/>
      <c r="AO74" s="53"/>
      <c r="AP74" s="10">
        <f>35732233</f>
        <v>35732233</v>
      </c>
      <c r="AQ74" s="8">
        <v>0</v>
      </c>
      <c r="AR74" s="10">
        <v>35732233</v>
      </c>
      <c r="AS74" s="8">
        <v>0</v>
      </c>
      <c r="AT74" s="8">
        <v>0</v>
      </c>
      <c r="AU74" s="8">
        <v>0</v>
      </c>
      <c r="AV74" s="51">
        <f t="shared" si="0"/>
        <v>0</v>
      </c>
      <c r="AW74" s="51">
        <f t="shared" si="1"/>
        <v>0</v>
      </c>
      <c r="AX74" s="51">
        <f t="shared" si="2"/>
        <v>0</v>
      </c>
    </row>
    <row r="75" spans="1:50" s="44" customFormat="1">
      <c r="A75" s="74" t="s">
        <v>123</v>
      </c>
      <c r="B75" s="53"/>
      <c r="C75" s="74"/>
      <c r="D75" s="53"/>
      <c r="E75" s="74"/>
      <c r="F75" s="53"/>
      <c r="G75" s="74"/>
      <c r="H75" s="53"/>
      <c r="I75" s="74"/>
      <c r="J75" s="53"/>
      <c r="K75" s="53"/>
      <c r="L75" s="74"/>
      <c r="M75" s="53"/>
      <c r="N75" s="53"/>
      <c r="O75" s="74"/>
      <c r="P75" s="53"/>
      <c r="Q75" s="74"/>
      <c r="R75" s="53"/>
      <c r="S75" s="75" t="s">
        <v>124</v>
      </c>
      <c r="T75" s="53"/>
      <c r="U75" s="53"/>
      <c r="V75" s="53"/>
      <c r="W75" s="53"/>
      <c r="X75" s="53"/>
      <c r="Y75" s="53"/>
      <c r="Z75" s="53"/>
      <c r="AA75" s="74" t="s">
        <v>36</v>
      </c>
      <c r="AB75" s="53"/>
      <c r="AC75" s="53"/>
      <c r="AD75" s="53"/>
      <c r="AE75" s="53"/>
      <c r="AF75" s="74" t="s">
        <v>37</v>
      </c>
      <c r="AG75" s="53"/>
      <c r="AH75" s="53"/>
      <c r="AI75" s="4" t="s">
        <v>60</v>
      </c>
      <c r="AJ75" s="76" t="s">
        <v>125</v>
      </c>
      <c r="AK75" s="53"/>
      <c r="AL75" s="53"/>
      <c r="AM75" s="53"/>
      <c r="AN75" s="53"/>
      <c r="AO75" s="53"/>
      <c r="AP75" s="10">
        <v>30220584614</v>
      </c>
      <c r="AQ75" s="10">
        <v>21414982242.73</v>
      </c>
      <c r="AR75" s="10">
        <v>8805602371.2700005</v>
      </c>
      <c r="AS75" s="10">
        <v>20394072971.400002</v>
      </c>
      <c r="AT75" s="10">
        <v>16875711167.280001</v>
      </c>
      <c r="AU75" s="10">
        <v>16875711167.280001</v>
      </c>
      <c r="AV75" s="51">
        <f t="shared" si="0"/>
        <v>0.67484045169504214</v>
      </c>
      <c r="AW75" s="51">
        <f t="shared" si="1"/>
        <v>0.55841776004102028</v>
      </c>
      <c r="AX75" s="51">
        <f t="shared" si="2"/>
        <v>0.55841776004102028</v>
      </c>
    </row>
    <row r="76" spans="1:50">
      <c r="A76" s="1" t="s">
        <v>13</v>
      </c>
      <c r="B76" s="1" t="s">
        <v>13</v>
      </c>
      <c r="C76" s="1" t="s">
        <v>13</v>
      </c>
      <c r="D76" s="1" t="s">
        <v>13</v>
      </c>
      <c r="E76" s="1" t="s">
        <v>13</v>
      </c>
      <c r="F76" s="1" t="s">
        <v>13</v>
      </c>
      <c r="G76" s="1" t="s">
        <v>13</v>
      </c>
      <c r="H76" s="1" t="s">
        <v>13</v>
      </c>
      <c r="I76" s="1" t="s">
        <v>13</v>
      </c>
      <c r="J76" s="72" t="s">
        <v>13</v>
      </c>
      <c r="K76" s="53"/>
      <c r="L76" s="72" t="s">
        <v>13</v>
      </c>
      <c r="M76" s="53"/>
      <c r="N76" s="1" t="s">
        <v>13</v>
      </c>
      <c r="O76" s="1" t="s">
        <v>13</v>
      </c>
      <c r="P76" s="1" t="s">
        <v>13</v>
      </c>
      <c r="Q76" s="1" t="s">
        <v>13</v>
      </c>
      <c r="R76" s="1" t="s">
        <v>13</v>
      </c>
      <c r="S76" s="1" t="s">
        <v>13</v>
      </c>
      <c r="T76" s="1" t="s">
        <v>13</v>
      </c>
      <c r="U76" s="1" t="s">
        <v>13</v>
      </c>
      <c r="V76" s="1" t="s">
        <v>13</v>
      </c>
      <c r="W76" s="1" t="s">
        <v>13</v>
      </c>
      <c r="X76" s="1" t="s">
        <v>13</v>
      </c>
      <c r="Y76" s="1" t="s">
        <v>13</v>
      </c>
      <c r="Z76" s="1" t="s">
        <v>13</v>
      </c>
      <c r="AA76" s="72" t="s">
        <v>13</v>
      </c>
      <c r="AB76" s="53"/>
      <c r="AC76" s="72" t="s">
        <v>13</v>
      </c>
      <c r="AD76" s="53"/>
      <c r="AE76" s="1" t="s">
        <v>13</v>
      </c>
      <c r="AF76" s="1" t="s">
        <v>13</v>
      </c>
      <c r="AG76" s="1" t="s">
        <v>13</v>
      </c>
      <c r="AH76" s="1" t="s">
        <v>13</v>
      </c>
      <c r="AI76" s="1" t="s">
        <v>13</v>
      </c>
      <c r="AJ76" s="1" t="s">
        <v>13</v>
      </c>
      <c r="AK76" s="1" t="s">
        <v>13</v>
      </c>
      <c r="AL76" s="1" t="s">
        <v>13</v>
      </c>
      <c r="AM76" s="72" t="s">
        <v>13</v>
      </c>
      <c r="AN76" s="53"/>
      <c r="AO76" s="53"/>
      <c r="AP76" s="45"/>
      <c r="AQ76" s="1" t="s">
        <v>13</v>
      </c>
      <c r="AR76" s="1" t="s">
        <v>13</v>
      </c>
      <c r="AS76" s="7" t="s">
        <v>13</v>
      </c>
      <c r="AT76" s="1" t="s">
        <v>13</v>
      </c>
      <c r="AU76" s="1" t="s">
        <v>13</v>
      </c>
    </row>
    <row r="78" spans="1:50">
      <c r="AP78" s="46"/>
    </row>
    <row r="80" spans="1:50">
      <c r="AP80" s="47"/>
    </row>
    <row r="82" spans="42:42">
      <c r="AP82" s="47"/>
    </row>
  </sheetData>
  <mergeCells count="733">
    <mergeCell ref="J76:K76"/>
    <mergeCell ref="L76:M76"/>
    <mergeCell ref="AA76:AB76"/>
    <mergeCell ref="AC76:AD76"/>
    <mergeCell ref="AM76:AO76"/>
    <mergeCell ref="AF75:AH75"/>
    <mergeCell ref="AJ75:AO75"/>
    <mergeCell ref="L75:N75"/>
    <mergeCell ref="O75:P75"/>
    <mergeCell ref="Q75:R75"/>
    <mergeCell ref="S75:Z75"/>
    <mergeCell ref="AA75:AE75"/>
    <mergeCell ref="A75:B75"/>
    <mergeCell ref="C75:D75"/>
    <mergeCell ref="E75:F75"/>
    <mergeCell ref="G75:H75"/>
    <mergeCell ref="I75:K75"/>
    <mergeCell ref="A74:B74"/>
    <mergeCell ref="C74:D74"/>
    <mergeCell ref="E74:F74"/>
    <mergeCell ref="G74:H74"/>
    <mergeCell ref="I74:K74"/>
    <mergeCell ref="L74:N74"/>
    <mergeCell ref="O74:P74"/>
    <mergeCell ref="Q74:R74"/>
    <mergeCell ref="S74:Z74"/>
    <mergeCell ref="AA74:AE74"/>
    <mergeCell ref="AF74:AH74"/>
    <mergeCell ref="AJ74:AO74"/>
    <mergeCell ref="A73:B73"/>
    <mergeCell ref="C73:D73"/>
    <mergeCell ref="E73:F73"/>
    <mergeCell ref="G73:H73"/>
    <mergeCell ref="I73:K73"/>
    <mergeCell ref="L73:N73"/>
    <mergeCell ref="O73:P73"/>
    <mergeCell ref="Q73:R73"/>
    <mergeCell ref="S73:Z73"/>
    <mergeCell ref="AA73:AE73"/>
    <mergeCell ref="AF73:AH73"/>
    <mergeCell ref="AJ73:AO73"/>
    <mergeCell ref="AA72:AE72"/>
    <mergeCell ref="AF72:AH72"/>
    <mergeCell ref="AJ72:AO72"/>
    <mergeCell ref="A71:B71"/>
    <mergeCell ref="C71:D71"/>
    <mergeCell ref="E71:F71"/>
    <mergeCell ref="G71:H71"/>
    <mergeCell ref="I71:K71"/>
    <mergeCell ref="L71:N71"/>
    <mergeCell ref="O71:P71"/>
    <mergeCell ref="Q71:R71"/>
    <mergeCell ref="S71:Z71"/>
    <mergeCell ref="AA71:AE71"/>
    <mergeCell ref="AF71:AH71"/>
    <mergeCell ref="AJ71:AO71"/>
    <mergeCell ref="A72:B72"/>
    <mergeCell ref="C72:D72"/>
    <mergeCell ref="E72:F72"/>
    <mergeCell ref="G72:H72"/>
    <mergeCell ref="I72:K72"/>
    <mergeCell ref="L72:N72"/>
    <mergeCell ref="O72:P72"/>
    <mergeCell ref="Q72:R72"/>
    <mergeCell ref="S72:Z72"/>
    <mergeCell ref="AA70:AE70"/>
    <mergeCell ref="AF70:AH70"/>
    <mergeCell ref="AJ70:AO70"/>
    <mergeCell ref="A69:B69"/>
    <mergeCell ref="C69:D69"/>
    <mergeCell ref="E69:F69"/>
    <mergeCell ref="G69:H69"/>
    <mergeCell ref="I69:K69"/>
    <mergeCell ref="L69:N69"/>
    <mergeCell ref="O69:P69"/>
    <mergeCell ref="Q69:R69"/>
    <mergeCell ref="S69:Z69"/>
    <mergeCell ref="AA69:AE69"/>
    <mergeCell ref="AF69:AH69"/>
    <mergeCell ref="AJ69:AO69"/>
    <mergeCell ref="A70:B70"/>
    <mergeCell ref="C70:D70"/>
    <mergeCell ref="E70:F70"/>
    <mergeCell ref="G70:H70"/>
    <mergeCell ref="I70:K70"/>
    <mergeCell ref="L70:N70"/>
    <mergeCell ref="O70:P70"/>
    <mergeCell ref="Q70:R70"/>
    <mergeCell ref="S70:Z70"/>
    <mergeCell ref="AA68:AE68"/>
    <mergeCell ref="AF68:AH68"/>
    <mergeCell ref="AJ68:AO68"/>
    <mergeCell ref="A67:B67"/>
    <mergeCell ref="C67:D67"/>
    <mergeCell ref="E67:F67"/>
    <mergeCell ref="G67:H67"/>
    <mergeCell ref="I67:K67"/>
    <mergeCell ref="L67:N67"/>
    <mergeCell ref="O67:P67"/>
    <mergeCell ref="Q67:R67"/>
    <mergeCell ref="S67:Z67"/>
    <mergeCell ref="AA67:AE67"/>
    <mergeCell ref="AF67:AH67"/>
    <mergeCell ref="AJ67:AO67"/>
    <mergeCell ref="A68:B68"/>
    <mergeCell ref="C68:D68"/>
    <mergeCell ref="E68:F68"/>
    <mergeCell ref="G68:H68"/>
    <mergeCell ref="I68:K68"/>
    <mergeCell ref="L68:N68"/>
    <mergeCell ref="O68:P68"/>
    <mergeCell ref="Q68:R68"/>
    <mergeCell ref="S68:Z68"/>
    <mergeCell ref="A66:B66"/>
    <mergeCell ref="C66:D66"/>
    <mergeCell ref="E66:F66"/>
    <mergeCell ref="G66:H66"/>
    <mergeCell ref="I66:K66"/>
    <mergeCell ref="L66:N66"/>
    <mergeCell ref="O66:P66"/>
    <mergeCell ref="Q66:R66"/>
    <mergeCell ref="S66:Z66"/>
    <mergeCell ref="AA66:AE66"/>
    <mergeCell ref="AF66:AH66"/>
    <mergeCell ref="AJ66:AO66"/>
    <mergeCell ref="AF65:AH65"/>
    <mergeCell ref="AJ65:AO65"/>
    <mergeCell ref="L65:N65"/>
    <mergeCell ref="O65:P65"/>
    <mergeCell ref="Q65:R65"/>
    <mergeCell ref="S65:Z65"/>
    <mergeCell ref="AA65:AE65"/>
    <mergeCell ref="A65:B65"/>
    <mergeCell ref="C65:D65"/>
    <mergeCell ref="E65:F65"/>
    <mergeCell ref="G65:H65"/>
    <mergeCell ref="I65:K65"/>
    <mergeCell ref="A64:B64"/>
    <mergeCell ref="C64:D64"/>
    <mergeCell ref="E64:F64"/>
    <mergeCell ref="G64:H64"/>
    <mergeCell ref="I64:K64"/>
    <mergeCell ref="L64:N64"/>
    <mergeCell ref="O64:P64"/>
    <mergeCell ref="Q64:R64"/>
    <mergeCell ref="S64:Z64"/>
    <mergeCell ref="AA64:AE64"/>
    <mergeCell ref="AF64:AH64"/>
    <mergeCell ref="AJ64:AO64"/>
    <mergeCell ref="AF62:AH62"/>
    <mergeCell ref="AJ62:AO62"/>
    <mergeCell ref="AA63:AE63"/>
    <mergeCell ref="AF63:AH63"/>
    <mergeCell ref="AJ63:AO63"/>
    <mergeCell ref="L62:N62"/>
    <mergeCell ref="O62:P62"/>
    <mergeCell ref="Q62:R62"/>
    <mergeCell ref="S62:Z62"/>
    <mergeCell ref="AA62:AE62"/>
    <mergeCell ref="A63:B63"/>
    <mergeCell ref="C63:D63"/>
    <mergeCell ref="E63:F63"/>
    <mergeCell ref="G63:H63"/>
    <mergeCell ref="I63:K63"/>
    <mergeCell ref="L63:N63"/>
    <mergeCell ref="O63:P63"/>
    <mergeCell ref="Q63:R63"/>
    <mergeCell ref="S63:Z63"/>
    <mergeCell ref="A62:B62"/>
    <mergeCell ref="C62:D62"/>
    <mergeCell ref="E62:F62"/>
    <mergeCell ref="G62:H62"/>
    <mergeCell ref="I62:K62"/>
    <mergeCell ref="A61:B61"/>
    <mergeCell ref="C61:D61"/>
    <mergeCell ref="E61:F61"/>
    <mergeCell ref="G61:H61"/>
    <mergeCell ref="I61:K61"/>
    <mergeCell ref="L61:N61"/>
    <mergeCell ref="O61:P61"/>
    <mergeCell ref="Q61:R61"/>
    <mergeCell ref="S61:Z61"/>
    <mergeCell ref="AA61:AE61"/>
    <mergeCell ref="AF61:AH61"/>
    <mergeCell ref="AJ61:AO61"/>
    <mergeCell ref="A60:B60"/>
    <mergeCell ref="C60:D60"/>
    <mergeCell ref="E60:F60"/>
    <mergeCell ref="G60:H60"/>
    <mergeCell ref="I60:K60"/>
    <mergeCell ref="L60:N60"/>
    <mergeCell ref="O60:P60"/>
    <mergeCell ref="Q60:R60"/>
    <mergeCell ref="S60:Z60"/>
    <mergeCell ref="AA60:AE60"/>
    <mergeCell ref="AF60:AH60"/>
    <mergeCell ref="AJ60:AO60"/>
    <mergeCell ref="AF58:AH58"/>
    <mergeCell ref="AJ58:AO58"/>
    <mergeCell ref="A59:B59"/>
    <mergeCell ref="C59:D59"/>
    <mergeCell ref="E59:F59"/>
    <mergeCell ref="G59:H59"/>
    <mergeCell ref="I59:K59"/>
    <mergeCell ref="L59:N59"/>
    <mergeCell ref="O59:P59"/>
    <mergeCell ref="Q59:R59"/>
    <mergeCell ref="S59:Z59"/>
    <mergeCell ref="AA59:AE59"/>
    <mergeCell ref="AF59:AH59"/>
    <mergeCell ref="AJ59:AO59"/>
    <mergeCell ref="L58:N58"/>
    <mergeCell ref="O58:P58"/>
    <mergeCell ref="Q58:R58"/>
    <mergeCell ref="S58:Z58"/>
    <mergeCell ref="AA58:AE58"/>
    <mergeCell ref="A58:B58"/>
    <mergeCell ref="C58:D58"/>
    <mergeCell ref="E58:F58"/>
    <mergeCell ref="G58:H58"/>
    <mergeCell ref="I58:K58"/>
    <mergeCell ref="AF56:AH56"/>
    <mergeCell ref="AJ56:AO56"/>
    <mergeCell ref="A57:B57"/>
    <mergeCell ref="C57:D57"/>
    <mergeCell ref="E57:F57"/>
    <mergeCell ref="G57:H57"/>
    <mergeCell ref="I57:K57"/>
    <mergeCell ref="L57:N57"/>
    <mergeCell ref="O57:P57"/>
    <mergeCell ref="Q57:R57"/>
    <mergeCell ref="S57:Z57"/>
    <mergeCell ref="AA57:AE57"/>
    <mergeCell ref="AF57:AH57"/>
    <mergeCell ref="AJ57:AO57"/>
    <mergeCell ref="L56:N56"/>
    <mergeCell ref="O56:P56"/>
    <mergeCell ref="Q56:R56"/>
    <mergeCell ref="S56:Z56"/>
    <mergeCell ref="AA56:AE56"/>
    <mergeCell ref="A56:B56"/>
    <mergeCell ref="C56:D56"/>
    <mergeCell ref="E56:F56"/>
    <mergeCell ref="G56:H56"/>
    <mergeCell ref="I56:K56"/>
    <mergeCell ref="A55:B55"/>
    <mergeCell ref="C55:D55"/>
    <mergeCell ref="E55:F55"/>
    <mergeCell ref="G55:H55"/>
    <mergeCell ref="I55:K55"/>
    <mergeCell ref="L55:N55"/>
    <mergeCell ref="O55:P55"/>
    <mergeCell ref="Q55:R55"/>
    <mergeCell ref="S55:Z55"/>
    <mergeCell ref="AA55:AE55"/>
    <mergeCell ref="AF55:AH55"/>
    <mergeCell ref="AJ55:AO55"/>
    <mergeCell ref="AF53:AH53"/>
    <mergeCell ref="AJ53:AO53"/>
    <mergeCell ref="A54:B54"/>
    <mergeCell ref="C54:D54"/>
    <mergeCell ref="E54:F54"/>
    <mergeCell ref="G54:H54"/>
    <mergeCell ref="I54:K54"/>
    <mergeCell ref="L54:N54"/>
    <mergeCell ref="O54:P54"/>
    <mergeCell ref="Q54:R54"/>
    <mergeCell ref="S54:Z54"/>
    <mergeCell ref="AA54:AE54"/>
    <mergeCell ref="AF54:AH54"/>
    <mergeCell ref="AJ54:AO54"/>
    <mergeCell ref="L53:N53"/>
    <mergeCell ref="O53:P53"/>
    <mergeCell ref="Q53:R53"/>
    <mergeCell ref="S53:Z53"/>
    <mergeCell ref="AA53:AE53"/>
    <mergeCell ref="A53:B53"/>
    <mergeCell ref="C53:D53"/>
    <mergeCell ref="E53:F53"/>
    <mergeCell ref="G53:H53"/>
    <mergeCell ref="I53:K53"/>
    <mergeCell ref="A52:B52"/>
    <mergeCell ref="C52:D52"/>
    <mergeCell ref="E52:F52"/>
    <mergeCell ref="G52:H52"/>
    <mergeCell ref="I52:K52"/>
    <mergeCell ref="L52:N52"/>
    <mergeCell ref="O52:P52"/>
    <mergeCell ref="Q52:R52"/>
    <mergeCell ref="S52:Z52"/>
    <mergeCell ref="AA52:AE52"/>
    <mergeCell ref="AF52:AH52"/>
    <mergeCell ref="AJ52:AO52"/>
    <mergeCell ref="AF51:AH51"/>
    <mergeCell ref="AJ51:AO51"/>
    <mergeCell ref="L51:N51"/>
    <mergeCell ref="O51:P51"/>
    <mergeCell ref="Q51:R51"/>
    <mergeCell ref="S51:Z51"/>
    <mergeCell ref="AA51:AE51"/>
    <mergeCell ref="A51:B51"/>
    <mergeCell ref="C51:D51"/>
    <mergeCell ref="E51:F51"/>
    <mergeCell ref="G51:H51"/>
    <mergeCell ref="I51:K51"/>
    <mergeCell ref="A50:B50"/>
    <mergeCell ref="C50:D50"/>
    <mergeCell ref="E50:F50"/>
    <mergeCell ref="G50:H50"/>
    <mergeCell ref="I50:K50"/>
    <mergeCell ref="L50:N50"/>
    <mergeCell ref="O50:P50"/>
    <mergeCell ref="Q50:R50"/>
    <mergeCell ref="S50:Z50"/>
    <mergeCell ref="AA50:AE50"/>
    <mergeCell ref="AF50:AH50"/>
    <mergeCell ref="AJ50:AO50"/>
    <mergeCell ref="AF48:AH48"/>
    <mergeCell ref="AJ48:AO48"/>
    <mergeCell ref="AA49:AE49"/>
    <mergeCell ref="AF49:AH49"/>
    <mergeCell ref="AJ49:AO49"/>
    <mergeCell ref="L48:N48"/>
    <mergeCell ref="O48:P48"/>
    <mergeCell ref="Q48:R48"/>
    <mergeCell ref="S48:Z48"/>
    <mergeCell ref="AA48:AE48"/>
    <mergeCell ref="A49:B49"/>
    <mergeCell ref="C49:D49"/>
    <mergeCell ref="E49:F49"/>
    <mergeCell ref="G49:H49"/>
    <mergeCell ref="I49:K49"/>
    <mergeCell ref="L49:N49"/>
    <mergeCell ref="O49:P49"/>
    <mergeCell ref="Q49:R49"/>
    <mergeCell ref="S49:Z49"/>
    <mergeCell ref="A48:B48"/>
    <mergeCell ref="C48:D48"/>
    <mergeCell ref="E48:F48"/>
    <mergeCell ref="G48:H48"/>
    <mergeCell ref="I48:K48"/>
    <mergeCell ref="A47:B47"/>
    <mergeCell ref="C47:D47"/>
    <mergeCell ref="E47:F47"/>
    <mergeCell ref="G47:H47"/>
    <mergeCell ref="I47:K47"/>
    <mergeCell ref="L47:N47"/>
    <mergeCell ref="O47:P47"/>
    <mergeCell ref="Q47:R47"/>
    <mergeCell ref="S47:Z47"/>
    <mergeCell ref="AA47:AE47"/>
    <mergeCell ref="AF47:AH47"/>
    <mergeCell ref="AJ47:AO47"/>
    <mergeCell ref="AF46:AH46"/>
    <mergeCell ref="AJ46:AO46"/>
    <mergeCell ref="L46:N46"/>
    <mergeCell ref="O46:P46"/>
    <mergeCell ref="Q46:R46"/>
    <mergeCell ref="S46:Z46"/>
    <mergeCell ref="AA46:AE46"/>
    <mergeCell ref="A46:B46"/>
    <mergeCell ref="C46:D46"/>
    <mergeCell ref="E46:F46"/>
    <mergeCell ref="G46:H46"/>
    <mergeCell ref="I46:K46"/>
    <mergeCell ref="AF44:AH44"/>
    <mergeCell ref="AJ44:AO44"/>
    <mergeCell ref="A45:B45"/>
    <mergeCell ref="C45:D45"/>
    <mergeCell ref="E45:F45"/>
    <mergeCell ref="G45:H45"/>
    <mergeCell ref="I45:K45"/>
    <mergeCell ref="L45:N45"/>
    <mergeCell ref="O45:P45"/>
    <mergeCell ref="Q45:R45"/>
    <mergeCell ref="S45:Z45"/>
    <mergeCell ref="AA45:AE45"/>
    <mergeCell ref="AF45:AH45"/>
    <mergeCell ref="AJ45:AO45"/>
    <mergeCell ref="L44:N44"/>
    <mergeCell ref="O44:P44"/>
    <mergeCell ref="Q44:R44"/>
    <mergeCell ref="S44:Z44"/>
    <mergeCell ref="AA44:AE44"/>
    <mergeCell ref="A44:B44"/>
    <mergeCell ref="C44:D44"/>
    <mergeCell ref="E44:F44"/>
    <mergeCell ref="G44:H44"/>
    <mergeCell ref="I44:K44"/>
    <mergeCell ref="A43:B43"/>
    <mergeCell ref="C43:D43"/>
    <mergeCell ref="E43:F43"/>
    <mergeCell ref="G43:H43"/>
    <mergeCell ref="I43:K43"/>
    <mergeCell ref="L43:N43"/>
    <mergeCell ref="O43:P43"/>
    <mergeCell ref="Q43:R43"/>
    <mergeCell ref="S43:Z43"/>
    <mergeCell ref="AA43:AE43"/>
    <mergeCell ref="AF43:AH43"/>
    <mergeCell ref="AJ43:AO43"/>
    <mergeCell ref="A42:B42"/>
    <mergeCell ref="C42:D42"/>
    <mergeCell ref="E42:F42"/>
    <mergeCell ref="G42:H42"/>
    <mergeCell ref="I42:K42"/>
    <mergeCell ref="L42:N42"/>
    <mergeCell ref="O42:P42"/>
    <mergeCell ref="Q42:R42"/>
    <mergeCell ref="S42:Z42"/>
    <mergeCell ref="AA42:AE42"/>
    <mergeCell ref="AF42:AH42"/>
    <mergeCell ref="AJ42:AO42"/>
    <mergeCell ref="AF41:AH41"/>
    <mergeCell ref="AJ41:AO41"/>
    <mergeCell ref="L41:N41"/>
    <mergeCell ref="O41:P41"/>
    <mergeCell ref="Q41:R41"/>
    <mergeCell ref="S41:Z41"/>
    <mergeCell ref="AA41:AE41"/>
    <mergeCell ref="A41:B41"/>
    <mergeCell ref="C41:D41"/>
    <mergeCell ref="E41:F41"/>
    <mergeCell ref="G41:H41"/>
    <mergeCell ref="I41:K41"/>
    <mergeCell ref="A40:B40"/>
    <mergeCell ref="C40:D40"/>
    <mergeCell ref="E40:F40"/>
    <mergeCell ref="G40:H40"/>
    <mergeCell ref="I40:K40"/>
    <mergeCell ref="L40:N40"/>
    <mergeCell ref="O40:P40"/>
    <mergeCell ref="Q40:R40"/>
    <mergeCell ref="S40:Z40"/>
    <mergeCell ref="AA40:AE40"/>
    <mergeCell ref="AF40:AH40"/>
    <mergeCell ref="AJ40:AO40"/>
    <mergeCell ref="AF38:AH38"/>
    <mergeCell ref="AJ38:AO38"/>
    <mergeCell ref="A39:B39"/>
    <mergeCell ref="C39:D39"/>
    <mergeCell ref="E39:F39"/>
    <mergeCell ref="G39:H39"/>
    <mergeCell ref="I39:K39"/>
    <mergeCell ref="L39:N39"/>
    <mergeCell ref="O39:P39"/>
    <mergeCell ref="Q39:R39"/>
    <mergeCell ref="S39:Z39"/>
    <mergeCell ref="AA39:AE39"/>
    <mergeCell ref="AF39:AH39"/>
    <mergeCell ref="AJ39:AO39"/>
    <mergeCell ref="L38:N38"/>
    <mergeCell ref="O38:P38"/>
    <mergeCell ref="Q38:R38"/>
    <mergeCell ref="S38:Z38"/>
    <mergeCell ref="AA38:AE38"/>
    <mergeCell ref="A38:B38"/>
    <mergeCell ref="C38:D38"/>
    <mergeCell ref="E38:F38"/>
    <mergeCell ref="G38:H38"/>
    <mergeCell ref="I38:K38"/>
    <mergeCell ref="A37:B37"/>
    <mergeCell ref="C37:D37"/>
    <mergeCell ref="E37:F37"/>
    <mergeCell ref="G37:H37"/>
    <mergeCell ref="I37:K37"/>
    <mergeCell ref="L37:N37"/>
    <mergeCell ref="O37:P37"/>
    <mergeCell ref="Q37:R37"/>
    <mergeCell ref="S37:Z37"/>
    <mergeCell ref="AA37:AE37"/>
    <mergeCell ref="AF37:AH37"/>
    <mergeCell ref="AJ37:AO37"/>
    <mergeCell ref="AF36:AH36"/>
    <mergeCell ref="AJ36:AO36"/>
    <mergeCell ref="L36:N36"/>
    <mergeCell ref="O36:P36"/>
    <mergeCell ref="Q36:R36"/>
    <mergeCell ref="S36:Z36"/>
    <mergeCell ref="AA36:AE36"/>
    <mergeCell ref="A36:B36"/>
    <mergeCell ref="C36:D36"/>
    <mergeCell ref="E36:F36"/>
    <mergeCell ref="G36:H36"/>
    <mergeCell ref="I36:K36"/>
    <mergeCell ref="A35:B35"/>
    <mergeCell ref="C35:D35"/>
    <mergeCell ref="E35:F35"/>
    <mergeCell ref="G35:H35"/>
    <mergeCell ref="I35:K35"/>
    <mergeCell ref="L35:N35"/>
    <mergeCell ref="O35:P35"/>
    <mergeCell ref="Q35:R35"/>
    <mergeCell ref="S35:Z35"/>
    <mergeCell ref="AA35:AE35"/>
    <mergeCell ref="AF35:AH35"/>
    <mergeCell ref="AJ35:AO35"/>
    <mergeCell ref="AF33:AH33"/>
    <mergeCell ref="AJ33:AO33"/>
    <mergeCell ref="AA34:AE34"/>
    <mergeCell ref="AF34:AH34"/>
    <mergeCell ref="AJ34:AO34"/>
    <mergeCell ref="L33:N33"/>
    <mergeCell ref="O33:P33"/>
    <mergeCell ref="Q33:R33"/>
    <mergeCell ref="S33:Z33"/>
    <mergeCell ref="AA33:AE33"/>
    <mergeCell ref="A34:B34"/>
    <mergeCell ref="C34:D34"/>
    <mergeCell ref="E34:F34"/>
    <mergeCell ref="G34:H34"/>
    <mergeCell ref="I34:K34"/>
    <mergeCell ref="L34:N34"/>
    <mergeCell ref="O34:P34"/>
    <mergeCell ref="Q34:R34"/>
    <mergeCell ref="S34:Z34"/>
    <mergeCell ref="A33:B33"/>
    <mergeCell ref="C33:D33"/>
    <mergeCell ref="E33:F33"/>
    <mergeCell ref="G33:H33"/>
    <mergeCell ref="I33:K33"/>
    <mergeCell ref="AF32:AH32"/>
    <mergeCell ref="AJ32:AO32"/>
    <mergeCell ref="L32:N32"/>
    <mergeCell ref="O32:P32"/>
    <mergeCell ref="Q32:R32"/>
    <mergeCell ref="S32:Z32"/>
    <mergeCell ref="AA32:AE32"/>
    <mergeCell ref="A32:B32"/>
    <mergeCell ref="C32:D32"/>
    <mergeCell ref="E32:F32"/>
    <mergeCell ref="G32:H32"/>
    <mergeCell ref="I32:K32"/>
    <mergeCell ref="A31:B31"/>
    <mergeCell ref="C31:D31"/>
    <mergeCell ref="E31:F31"/>
    <mergeCell ref="G31:H31"/>
    <mergeCell ref="I31:K31"/>
    <mergeCell ref="L31:N31"/>
    <mergeCell ref="O31:P31"/>
    <mergeCell ref="Q31:R31"/>
    <mergeCell ref="S31:Z31"/>
    <mergeCell ref="AA31:AE31"/>
    <mergeCell ref="AF31:AH31"/>
    <mergeCell ref="AJ31:AO31"/>
    <mergeCell ref="AF30:AH30"/>
    <mergeCell ref="AJ30:AO30"/>
    <mergeCell ref="L30:N30"/>
    <mergeCell ref="O30:P30"/>
    <mergeCell ref="Q30:R30"/>
    <mergeCell ref="S30:Z30"/>
    <mergeCell ref="AA30:AE30"/>
    <mergeCell ref="A30:B30"/>
    <mergeCell ref="C30:D30"/>
    <mergeCell ref="E30:F30"/>
    <mergeCell ref="G30:H30"/>
    <mergeCell ref="I30:K30"/>
    <mergeCell ref="AF28:AH28"/>
    <mergeCell ref="AJ28:AO28"/>
    <mergeCell ref="A29:B29"/>
    <mergeCell ref="C29:D29"/>
    <mergeCell ref="E29:F29"/>
    <mergeCell ref="G29:H29"/>
    <mergeCell ref="I29:K29"/>
    <mergeCell ref="L29:N29"/>
    <mergeCell ref="O29:P29"/>
    <mergeCell ref="Q29:R29"/>
    <mergeCell ref="S29:Z29"/>
    <mergeCell ref="AA29:AE29"/>
    <mergeCell ref="AF29:AH29"/>
    <mergeCell ref="AJ29:AO29"/>
    <mergeCell ref="L28:N28"/>
    <mergeCell ref="O28:P28"/>
    <mergeCell ref="Q28:R28"/>
    <mergeCell ref="S28:Z28"/>
    <mergeCell ref="AA28:AE28"/>
    <mergeCell ref="A28:B28"/>
    <mergeCell ref="C28:D28"/>
    <mergeCell ref="E28:F28"/>
    <mergeCell ref="G28:H28"/>
    <mergeCell ref="I28:K28"/>
    <mergeCell ref="A27:B27"/>
    <mergeCell ref="C27:D27"/>
    <mergeCell ref="E27:F27"/>
    <mergeCell ref="G27:H27"/>
    <mergeCell ref="I27:K27"/>
    <mergeCell ref="L27:N27"/>
    <mergeCell ref="O27:P27"/>
    <mergeCell ref="Q27:R27"/>
    <mergeCell ref="S27:Z27"/>
    <mergeCell ref="AA27:AE27"/>
    <mergeCell ref="AF27:AH27"/>
    <mergeCell ref="AJ27:AO27"/>
    <mergeCell ref="AF25:AH25"/>
    <mergeCell ref="AJ25:AO25"/>
    <mergeCell ref="AA26:AE26"/>
    <mergeCell ref="AF26:AH26"/>
    <mergeCell ref="AJ26:AO26"/>
    <mergeCell ref="L25:N25"/>
    <mergeCell ref="O25:P25"/>
    <mergeCell ref="Q25:R25"/>
    <mergeCell ref="S25:Z25"/>
    <mergeCell ref="AA25:AE25"/>
    <mergeCell ref="A26:B26"/>
    <mergeCell ref="C26:D26"/>
    <mergeCell ref="E26:F26"/>
    <mergeCell ref="G26:H26"/>
    <mergeCell ref="I26:K26"/>
    <mergeCell ref="L26:N26"/>
    <mergeCell ref="O26:P26"/>
    <mergeCell ref="Q26:R26"/>
    <mergeCell ref="S26:Z26"/>
    <mergeCell ref="A25:B25"/>
    <mergeCell ref="C25:D25"/>
    <mergeCell ref="E25:F25"/>
    <mergeCell ref="G25:H25"/>
    <mergeCell ref="I25:K25"/>
    <mergeCell ref="A24:B24"/>
    <mergeCell ref="C24:D24"/>
    <mergeCell ref="E24:F24"/>
    <mergeCell ref="G24:H24"/>
    <mergeCell ref="I24:K24"/>
    <mergeCell ref="L24:N24"/>
    <mergeCell ref="O24:P24"/>
    <mergeCell ref="Q24:R24"/>
    <mergeCell ref="S24:Z24"/>
    <mergeCell ref="AA24:AE24"/>
    <mergeCell ref="AF24:AH24"/>
    <mergeCell ref="AJ24:AO24"/>
    <mergeCell ref="AF22:AH22"/>
    <mergeCell ref="AJ22:AO22"/>
    <mergeCell ref="AA23:AE23"/>
    <mergeCell ref="AF23:AH23"/>
    <mergeCell ref="AJ23:AO23"/>
    <mergeCell ref="L22:N22"/>
    <mergeCell ref="O22:P22"/>
    <mergeCell ref="Q22:R22"/>
    <mergeCell ref="S22:Z22"/>
    <mergeCell ref="AA22:AE22"/>
    <mergeCell ref="A23:B23"/>
    <mergeCell ref="C23:D23"/>
    <mergeCell ref="E23:F23"/>
    <mergeCell ref="G23:H23"/>
    <mergeCell ref="I23:K23"/>
    <mergeCell ref="L23:N23"/>
    <mergeCell ref="O23:P23"/>
    <mergeCell ref="Q23:R23"/>
    <mergeCell ref="S23:Z23"/>
    <mergeCell ref="A22:B22"/>
    <mergeCell ref="C22:D22"/>
    <mergeCell ref="E22:F22"/>
    <mergeCell ref="G22:H22"/>
    <mergeCell ref="I22:K22"/>
    <mergeCell ref="AF20:AH20"/>
    <mergeCell ref="AJ20:AO20"/>
    <mergeCell ref="A21:B21"/>
    <mergeCell ref="C21:D21"/>
    <mergeCell ref="E21:F21"/>
    <mergeCell ref="G21:H21"/>
    <mergeCell ref="I21:K21"/>
    <mergeCell ref="L21:N21"/>
    <mergeCell ref="O21:P21"/>
    <mergeCell ref="Q21:R21"/>
    <mergeCell ref="S21:Z21"/>
    <mergeCell ref="AA21:AE21"/>
    <mergeCell ref="AF21:AH21"/>
    <mergeCell ref="AJ21:AO21"/>
    <mergeCell ref="L20:N20"/>
    <mergeCell ref="O20:P20"/>
    <mergeCell ref="Q20:R20"/>
    <mergeCell ref="S20:Z20"/>
    <mergeCell ref="AA20:AE20"/>
    <mergeCell ref="A20:B20"/>
    <mergeCell ref="C20:D20"/>
    <mergeCell ref="E20:F20"/>
    <mergeCell ref="G20:H20"/>
    <mergeCell ref="I20:K20"/>
    <mergeCell ref="AF19:AH19"/>
    <mergeCell ref="AJ19:AO19"/>
    <mergeCell ref="L19:N19"/>
    <mergeCell ref="O19:P19"/>
    <mergeCell ref="Q19:R19"/>
    <mergeCell ref="S19:Z19"/>
    <mergeCell ref="AA19:AE19"/>
    <mergeCell ref="A19:B19"/>
    <mergeCell ref="C19:D19"/>
    <mergeCell ref="E19:F19"/>
    <mergeCell ref="G19:H19"/>
    <mergeCell ref="I19:K19"/>
    <mergeCell ref="AA18:AE18"/>
    <mergeCell ref="AF18:AH18"/>
    <mergeCell ref="AJ18:AO18"/>
    <mergeCell ref="G15:AG15"/>
    <mergeCell ref="AM15:AO15"/>
    <mergeCell ref="AD9:AM9"/>
    <mergeCell ref="AO9:AR9"/>
    <mergeCell ref="A14:E14"/>
    <mergeCell ref="F14:H14"/>
    <mergeCell ref="I14:P14"/>
    <mergeCell ref="Q14:W14"/>
    <mergeCell ref="X14:AD14"/>
    <mergeCell ref="AE14:AJ14"/>
    <mergeCell ref="AM14:AO14"/>
    <mergeCell ref="A18:B18"/>
    <mergeCell ref="C18:D18"/>
    <mergeCell ref="E18:F18"/>
    <mergeCell ref="G18:H18"/>
    <mergeCell ref="I18:K18"/>
    <mergeCell ref="L18:N18"/>
    <mergeCell ref="O18:P18"/>
    <mergeCell ref="Q18:R18"/>
    <mergeCell ref="S18:Z18"/>
    <mergeCell ref="A2:J6"/>
    <mergeCell ref="M3:AA5"/>
    <mergeCell ref="AD3:AM3"/>
    <mergeCell ref="AO3:AR3"/>
    <mergeCell ref="AD5:AM7"/>
    <mergeCell ref="AO5:AR7"/>
    <mergeCell ref="A16:G16"/>
    <mergeCell ref="H16:AO16"/>
    <mergeCell ref="A17:B17"/>
    <mergeCell ref="C17:D17"/>
    <mergeCell ref="E17:F17"/>
    <mergeCell ref="G17:H17"/>
    <mergeCell ref="I17:K17"/>
    <mergeCell ref="L17:N17"/>
    <mergeCell ref="O17:P17"/>
    <mergeCell ref="Q17:R17"/>
    <mergeCell ref="S17:Z17"/>
    <mergeCell ref="AA17:AE17"/>
    <mergeCell ref="AF17:AH17"/>
    <mergeCell ref="AJ17:AO17"/>
    <mergeCell ref="A15:F15"/>
  </mergeCells>
  <conditionalFormatting sqref="AV18:AX75">
    <cfRule type="iconSet" priority="1">
      <iconSet iconSet="3Arrows">
        <cfvo type="percent" val="0"/>
        <cfvo type="percent" val="70"/>
        <cfvo type="percent" val="75"/>
      </iconSet>
    </cfRule>
  </conditionalFormatting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G9" sqref="G9"/>
    </sheetView>
  </sheetViews>
  <sheetFormatPr baseColWidth="10" defaultRowHeight="15"/>
  <cols>
    <col min="1" max="1" width="18" bestFit="1" customWidth="1"/>
    <col min="2" max="2" width="15.140625" bestFit="1" customWidth="1"/>
    <col min="3" max="3" width="12.7109375" bestFit="1" customWidth="1"/>
    <col min="4" max="4" width="14.28515625" style="12" bestFit="1" customWidth="1"/>
    <col min="5" max="6" width="13.5703125" bestFit="1" customWidth="1"/>
    <col min="7" max="7" width="17.140625" bestFit="1" customWidth="1"/>
    <col min="8" max="10" width="15.140625" bestFit="1" customWidth="1"/>
    <col min="11" max="11" width="12.85546875" customWidth="1"/>
    <col min="14" max="14" width="16.85546875" bestFit="1" customWidth="1"/>
    <col min="15" max="15" width="18.28515625" bestFit="1" customWidth="1"/>
    <col min="16" max="16" width="15.5703125" bestFit="1" customWidth="1"/>
  </cols>
  <sheetData>
    <row r="1" spans="1:16">
      <c r="A1" s="77" t="s">
        <v>146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6" ht="15.75" thickBo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6" ht="46.5" thickBot="1">
      <c r="A3" s="14" t="s">
        <v>126</v>
      </c>
      <c r="B3" s="15" t="s">
        <v>127</v>
      </c>
      <c r="C3" s="15" t="s">
        <v>128</v>
      </c>
      <c r="D3" s="15" t="s">
        <v>145</v>
      </c>
      <c r="E3" s="15" t="s">
        <v>129</v>
      </c>
      <c r="F3" s="15" t="s">
        <v>130</v>
      </c>
      <c r="G3" s="16" t="s">
        <v>131</v>
      </c>
      <c r="H3" s="16" t="s">
        <v>132</v>
      </c>
      <c r="I3" s="16" t="s">
        <v>133</v>
      </c>
      <c r="J3" s="16" t="s">
        <v>134</v>
      </c>
      <c r="K3" s="16" t="s">
        <v>135</v>
      </c>
      <c r="L3" s="16" t="s">
        <v>136</v>
      </c>
      <c r="M3" s="17" t="s">
        <v>137</v>
      </c>
    </row>
    <row r="4" spans="1:16">
      <c r="A4" s="18" t="s">
        <v>138</v>
      </c>
      <c r="B4" s="19">
        <v>2898766962</v>
      </c>
      <c r="C4" s="19">
        <v>26877447</v>
      </c>
      <c r="D4" s="19">
        <v>0</v>
      </c>
      <c r="E4" s="19">
        <v>0</v>
      </c>
      <c r="F4" s="19">
        <v>0</v>
      </c>
      <c r="G4" s="19">
        <f>+B4+C4+E4+F4+D4</f>
        <v>2925644409</v>
      </c>
      <c r="H4" s="20">
        <v>2593798093</v>
      </c>
      <c r="I4" s="20">
        <v>2392461042.3299999</v>
      </c>
      <c r="J4" s="20">
        <v>2392461042.3299999</v>
      </c>
      <c r="K4" s="21">
        <f>+H4/G4</f>
        <v>0.88657325716715285</v>
      </c>
      <c r="L4" s="21">
        <f>+I4/G4</f>
        <v>0.8177552388014766</v>
      </c>
      <c r="M4" s="22">
        <f>+J4/G4</f>
        <v>0.8177552388014766</v>
      </c>
      <c r="O4" s="46"/>
      <c r="P4" s="47"/>
    </row>
    <row r="5" spans="1:16">
      <c r="A5" s="23" t="s">
        <v>139</v>
      </c>
      <c r="B5" s="19">
        <v>1393200506</v>
      </c>
      <c r="C5" s="19">
        <v>-26877447</v>
      </c>
      <c r="D5" s="19">
        <v>0</v>
      </c>
      <c r="E5" s="19">
        <v>0</v>
      </c>
      <c r="F5" s="19">
        <v>-66812897</v>
      </c>
      <c r="G5" s="19">
        <f>+B5+C5+E5+F5+D5</f>
        <v>1299510162</v>
      </c>
      <c r="H5" s="20">
        <v>1058852264.62</v>
      </c>
      <c r="I5" s="20">
        <v>768161580.40999997</v>
      </c>
      <c r="J5" s="20">
        <v>768161580.40999997</v>
      </c>
      <c r="K5" s="24">
        <f t="shared" ref="K5:K10" si="0">+H5/G5</f>
        <v>0.81480876070286556</v>
      </c>
      <c r="L5" s="24">
        <f t="shared" ref="L5:L10" si="1">+I5/G5</f>
        <v>0.59111625508781518</v>
      </c>
      <c r="M5" s="25">
        <f t="shared" ref="M5:M10" si="2">+J5/G5</f>
        <v>0.59111625508781518</v>
      </c>
      <c r="N5" s="48"/>
      <c r="O5" s="46"/>
      <c r="P5" s="47"/>
    </row>
    <row r="6" spans="1:16" s="52" customFormat="1">
      <c r="A6" s="23" t="s">
        <v>147</v>
      </c>
      <c r="B6" s="19">
        <v>0</v>
      </c>
      <c r="C6" s="19">
        <v>0</v>
      </c>
      <c r="D6" s="19">
        <f>442000000-442000000</f>
        <v>0</v>
      </c>
      <c r="E6" s="19">
        <v>0</v>
      </c>
      <c r="F6" s="19">
        <v>0</v>
      </c>
      <c r="G6" s="19">
        <f>+B6+C6+E6+F6+D6</f>
        <v>0</v>
      </c>
      <c r="H6" s="20"/>
      <c r="I6" s="20"/>
      <c r="J6" s="20"/>
      <c r="K6" s="24"/>
      <c r="L6" s="24"/>
      <c r="M6" s="25"/>
      <c r="N6" s="48"/>
      <c r="O6" s="46"/>
      <c r="P6" s="47"/>
    </row>
    <row r="7" spans="1:16" ht="15.75" thickBot="1">
      <c r="A7" s="23" t="s">
        <v>140</v>
      </c>
      <c r="B7" s="19">
        <v>35732233</v>
      </c>
      <c r="C7" s="19">
        <v>0</v>
      </c>
      <c r="D7" s="19">
        <v>200000000</v>
      </c>
      <c r="E7" s="19">
        <v>0</v>
      </c>
      <c r="F7" s="19">
        <v>0</v>
      </c>
      <c r="G7" s="19">
        <f>+B7+C7+E7+F7+D7</f>
        <v>235732233</v>
      </c>
      <c r="H7" s="20">
        <v>0</v>
      </c>
      <c r="I7" s="20">
        <v>0</v>
      </c>
      <c r="J7" s="20">
        <v>0</v>
      </c>
      <c r="K7" s="24">
        <f t="shared" si="0"/>
        <v>0</v>
      </c>
      <c r="L7" s="24">
        <f t="shared" si="1"/>
        <v>0</v>
      </c>
      <c r="M7" s="25">
        <f t="shared" si="2"/>
        <v>0</v>
      </c>
      <c r="O7" s="48"/>
      <c r="P7" s="47"/>
    </row>
    <row r="8" spans="1:16" ht="15.75" thickBot="1">
      <c r="A8" s="26" t="s">
        <v>141</v>
      </c>
      <c r="B8" s="27">
        <f>SUM(B4:B7)</f>
        <v>4327699701</v>
      </c>
      <c r="C8" s="27">
        <f>SUM(C4:C7)</f>
        <v>0</v>
      </c>
      <c r="D8" s="27">
        <f>SUM(D4:D7)</f>
        <v>200000000</v>
      </c>
      <c r="E8" s="27">
        <f t="shared" ref="E8:J8" si="3">SUM(E4:E7)</f>
        <v>0</v>
      </c>
      <c r="F8" s="27">
        <f t="shared" si="3"/>
        <v>-66812897</v>
      </c>
      <c r="G8" s="27">
        <f>SUM(G4:G7)</f>
        <v>4460886804</v>
      </c>
      <c r="H8" s="27">
        <f t="shared" si="3"/>
        <v>3652650357.6199999</v>
      </c>
      <c r="I8" s="27">
        <f t="shared" si="3"/>
        <v>3160622622.7399998</v>
      </c>
      <c r="J8" s="27">
        <f t="shared" si="3"/>
        <v>3160622622.7399998</v>
      </c>
      <c r="K8" s="28">
        <f t="shared" si="0"/>
        <v>0.81881709133366298</v>
      </c>
      <c r="L8" s="28">
        <f t="shared" si="1"/>
        <v>0.70851890254330685</v>
      </c>
      <c r="M8" s="29">
        <f t="shared" si="2"/>
        <v>0.70851890254330685</v>
      </c>
      <c r="O8" s="48"/>
    </row>
    <row r="9" spans="1:16" ht="80.25" thickBot="1">
      <c r="A9" s="30" t="s">
        <v>142</v>
      </c>
      <c r="B9" s="31">
        <v>31000000000</v>
      </c>
      <c r="C9" s="32">
        <v>0</v>
      </c>
      <c r="D9" s="32">
        <v>0</v>
      </c>
      <c r="E9" s="32">
        <v>-353008433</v>
      </c>
      <c r="F9" s="32">
        <v>-426415386</v>
      </c>
      <c r="G9" s="19">
        <f>SUM(B9:F9)</f>
        <v>30220576181</v>
      </c>
      <c r="H9" s="31">
        <v>20394072971.400002</v>
      </c>
      <c r="I9" s="31">
        <v>16875711167.280001</v>
      </c>
      <c r="J9" s="31">
        <v>16875711167.280001</v>
      </c>
      <c r="K9" s="33">
        <f t="shared" si="0"/>
        <v>0.67484064000811383</v>
      </c>
      <c r="L9" s="33">
        <f t="shared" si="1"/>
        <v>0.55841791586653933</v>
      </c>
      <c r="M9" s="34">
        <f t="shared" si="2"/>
        <v>0.55841791586653933</v>
      </c>
    </row>
    <row r="10" spans="1:16" ht="15.75" thickBot="1">
      <c r="A10" s="35" t="s">
        <v>143</v>
      </c>
      <c r="B10" s="36">
        <f>+B9</f>
        <v>31000000000</v>
      </c>
      <c r="C10" s="36">
        <v>0</v>
      </c>
      <c r="D10" s="36">
        <v>0</v>
      </c>
      <c r="E10" s="36">
        <f t="shared" ref="E10:J10" si="4">+E9</f>
        <v>-353008433</v>
      </c>
      <c r="F10" s="36">
        <f t="shared" si="4"/>
        <v>-426415386</v>
      </c>
      <c r="G10" s="36">
        <f t="shared" si="4"/>
        <v>30220576181</v>
      </c>
      <c r="H10" s="36">
        <f t="shared" si="4"/>
        <v>20394072971.400002</v>
      </c>
      <c r="I10" s="36">
        <f t="shared" si="4"/>
        <v>16875711167.280001</v>
      </c>
      <c r="J10" s="36">
        <f t="shared" si="4"/>
        <v>16875711167.280001</v>
      </c>
      <c r="K10" s="37">
        <f t="shared" si="0"/>
        <v>0.67484064000811383</v>
      </c>
      <c r="L10" s="37">
        <f t="shared" si="1"/>
        <v>0.55841791586653933</v>
      </c>
      <c r="M10" s="38">
        <f t="shared" si="2"/>
        <v>0.55841791586653933</v>
      </c>
    </row>
    <row r="11" spans="1:16" ht="15.75" thickBot="1">
      <c r="A11" s="39" t="s">
        <v>144</v>
      </c>
      <c r="B11" s="40">
        <f>+B8+B10</f>
        <v>35327699701</v>
      </c>
      <c r="C11" s="40">
        <f t="shared" ref="C11:J11" si="5">+C8+C10</f>
        <v>0</v>
      </c>
      <c r="D11" s="40">
        <f t="shared" si="5"/>
        <v>200000000</v>
      </c>
      <c r="E11" s="40">
        <f t="shared" si="5"/>
        <v>-353008433</v>
      </c>
      <c r="F11" s="40">
        <f t="shared" si="5"/>
        <v>-493228283</v>
      </c>
      <c r="G11" s="40">
        <f t="shared" si="5"/>
        <v>34681462985</v>
      </c>
      <c r="H11" s="40">
        <f t="shared" si="5"/>
        <v>24046723329.02</v>
      </c>
      <c r="I11" s="40">
        <f t="shared" si="5"/>
        <v>20036333790.02</v>
      </c>
      <c r="J11" s="40">
        <f t="shared" si="5"/>
        <v>20036333790.02</v>
      </c>
      <c r="K11" s="41">
        <f>+H11/G11</f>
        <v>0.69335954309137404</v>
      </c>
      <c r="L11" s="41">
        <f>+I11/G11</f>
        <v>0.57772458441807573</v>
      </c>
      <c r="M11" s="42">
        <f>+J11/G11</f>
        <v>0.57772458441807573</v>
      </c>
    </row>
    <row r="13" spans="1:16">
      <c r="A13" t="s">
        <v>148</v>
      </c>
    </row>
    <row r="14" spans="1:16">
      <c r="A14" s="52" t="s">
        <v>149</v>
      </c>
      <c r="H14" s="51"/>
      <c r="I14" s="51"/>
      <c r="J14" s="51"/>
    </row>
    <row r="15" spans="1:16">
      <c r="H15" s="51"/>
      <c r="I15" s="51"/>
      <c r="J15" s="51"/>
    </row>
    <row r="17" spans="8:10">
      <c r="H17" s="43">
        <f>+H7/H11</f>
        <v>0</v>
      </c>
      <c r="I17" s="43">
        <f>+I7/I11</f>
        <v>0</v>
      </c>
      <c r="J17" s="43">
        <f>+J7/J11</f>
        <v>0</v>
      </c>
    </row>
    <row r="18" spans="8:10">
      <c r="H18" s="43">
        <f>+H8/H11</f>
        <v>0.15189804896253448</v>
      </c>
      <c r="I18" s="43">
        <f>+I8/I11</f>
        <v>0.15774455825417974</v>
      </c>
      <c r="J18" s="43">
        <f>+J8/J11</f>
        <v>0.15774455825417974</v>
      </c>
    </row>
  </sheetData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8" sqref="K8"/>
    </sheetView>
  </sheetViews>
  <sheetFormatPr baseColWidth="10"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9" sqref="L9"/>
    </sheetView>
  </sheetViews>
  <sheetFormatPr baseColWidth="10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consolidado</vt:lpstr>
      <vt:lpstr>grafica funcionamiento</vt:lpstr>
      <vt:lpstr>grafica inversion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dcterms:created xsi:type="dcterms:W3CDTF">2016-10-03T14:33:15Z</dcterms:created>
  <dcterms:modified xsi:type="dcterms:W3CDTF">2016-10-10T19:55:04Z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