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735" firstSheet="1" activeTab="1"/>
  </bookViews>
  <sheets>
    <sheet name="MAPA DE RIESGO" sheetId="1" state="hidden" r:id="rId1"/>
    <sheet name="MRC DNBC 2018" sheetId="7" r:id="rId2"/>
    <sheet name="Hoja2" sheetId="8" state="hidden" r:id="rId3"/>
    <sheet name="MAPA PROCESOS" sheetId="5" state="hidden" r:id="rId4"/>
    <sheet name="SOLICITUD DE CAMBIOS" sheetId="6" state="hidden" r:id="rId5"/>
    <sheet name="IMPACTO" sheetId="4" state="hidden" r:id="rId6"/>
    <sheet name="BASE" sheetId="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'MAPA DE RIESGO'!$A$3:$BQ$64</definedName>
    <definedName name="_xlnm._FilterDatabase" localSheetId="1" hidden="1">'MRC DNBC 2018'!$A$3:$B$72</definedName>
    <definedName name="_xlnm.Print_Area" localSheetId="1">'MRC DNBC 2018'!$A$1:$BF$72</definedName>
    <definedName name="CLASE">#REF!</definedName>
  </definedNames>
  <calcPr calcId="145621"/>
</workbook>
</file>

<file path=xl/calcChain.xml><?xml version="1.0" encoding="utf-8"?>
<calcChain xmlns="http://schemas.openxmlformats.org/spreadsheetml/2006/main">
  <c r="BN77" i="7" l="1"/>
  <c r="BM76" i="7"/>
  <c r="BN78" i="7"/>
  <c r="BM78" i="7"/>
  <c r="BM77" i="7"/>
  <c r="BM80" i="7" l="1"/>
  <c r="BM79" i="7"/>
  <c r="BN79" i="7" l="1"/>
  <c r="BH35" i="7"/>
  <c r="BH34" i="7"/>
  <c r="BH29" i="7"/>
  <c r="BH28" i="7"/>
  <c r="BH26" i="7"/>
  <c r="BH25" i="7"/>
  <c r="AJ55" i="7" l="1"/>
  <c r="AL55" i="7" s="1"/>
  <c r="AS54" i="7"/>
  <c r="AT54" i="7" s="1"/>
  <c r="AU54" i="7" s="1"/>
  <c r="AR54" i="7"/>
  <c r="AQ54" i="7"/>
  <c r="AO54" i="7"/>
  <c r="AJ54" i="7"/>
  <c r="AL54" i="7" s="1"/>
  <c r="Q54" i="7"/>
  <c r="R54" i="7" s="1"/>
  <c r="T54" i="7" s="1"/>
  <c r="P54" i="7"/>
  <c r="O54" i="7"/>
  <c r="M54" i="7"/>
  <c r="AM54" i="7" l="1"/>
  <c r="BH22" i="7" l="1"/>
  <c r="BH20" i="7"/>
  <c r="BN80" i="7" l="1"/>
  <c r="Q43" i="7"/>
  <c r="P43" i="7"/>
  <c r="BN76" i="7" l="1"/>
  <c r="AS48" i="7"/>
  <c r="AT48" i="7" s="1"/>
  <c r="AU48" i="7" s="1"/>
  <c r="AR48" i="7"/>
  <c r="AQ48" i="7"/>
  <c r="AO48" i="7"/>
  <c r="AJ48" i="7"/>
  <c r="AL48" i="7" s="1"/>
  <c r="Q48" i="7"/>
  <c r="R48" i="7" s="1"/>
  <c r="T48" i="7" s="1"/>
  <c r="P48" i="7"/>
  <c r="O48" i="7"/>
  <c r="M48" i="7"/>
  <c r="AR20" i="7" l="1"/>
  <c r="AJ23" i="7"/>
  <c r="AJ20" i="7"/>
  <c r="AL20" i="7" s="1"/>
  <c r="AJ64" i="7" l="1"/>
  <c r="AJ63" i="7"/>
  <c r="AL63" i="7" s="1"/>
  <c r="AJ62" i="7"/>
  <c r="AS43" i="7" l="1"/>
  <c r="AT43" i="7" s="1"/>
  <c r="AU43" i="7" s="1"/>
  <c r="AQ43" i="7"/>
  <c r="AO43" i="7"/>
  <c r="R43" i="7"/>
  <c r="T43" i="7" s="1"/>
  <c r="O43" i="7"/>
  <c r="M43" i="7"/>
  <c r="AJ36" i="7" l="1"/>
  <c r="AL36" i="7" s="1"/>
  <c r="AR35" i="7"/>
  <c r="AS34" i="7"/>
  <c r="AT34" i="7" s="1"/>
  <c r="AU34" i="7" s="1"/>
  <c r="AR34" i="7"/>
  <c r="AQ34" i="7"/>
  <c r="AO34" i="7"/>
  <c r="AJ34" i="7"/>
  <c r="AL34" i="7" s="1"/>
  <c r="Q34" i="7"/>
  <c r="R34" i="7" s="1"/>
  <c r="T34" i="7" s="1"/>
  <c r="P34" i="7"/>
  <c r="O34" i="7"/>
  <c r="M34" i="7"/>
  <c r="AM34" i="7" l="1"/>
  <c r="AJ47" i="7"/>
  <c r="AL47" i="7" s="1"/>
  <c r="AM47" i="7" s="1"/>
  <c r="AS46" i="7"/>
  <c r="AT46" i="7" s="1"/>
  <c r="AU46" i="7" s="1"/>
  <c r="AR46" i="7"/>
  <c r="AQ46" i="7"/>
  <c r="AO46" i="7"/>
  <c r="AJ46" i="7"/>
  <c r="AL46" i="7" s="1"/>
  <c r="AM46" i="7" s="1"/>
  <c r="Q46" i="7"/>
  <c r="R46" i="7" s="1"/>
  <c r="T46" i="7" s="1"/>
  <c r="P46" i="7"/>
  <c r="O46" i="7"/>
  <c r="M46" i="7"/>
  <c r="AS49" i="7"/>
  <c r="AT49" i="7" s="1"/>
  <c r="AU49" i="7" s="1"/>
  <c r="AR49" i="7"/>
  <c r="AQ49" i="7"/>
  <c r="AO49" i="7"/>
  <c r="AJ49" i="7"/>
  <c r="AL49" i="7" s="1"/>
  <c r="AM48" i="7" s="1"/>
  <c r="Q49" i="7"/>
  <c r="R49" i="7" s="1"/>
  <c r="T49" i="7" s="1"/>
  <c r="P49" i="7"/>
  <c r="O49" i="7"/>
  <c r="M49" i="7"/>
  <c r="AJ14" i="7" l="1"/>
  <c r="AJ30" i="7"/>
  <c r="AL30" i="7" s="1"/>
  <c r="AR29" i="7"/>
  <c r="AJ29" i="7"/>
  <c r="AL29" i="7" s="1"/>
  <c r="AS28" i="7"/>
  <c r="AT28" i="7" s="1"/>
  <c r="AU28" i="7" s="1"/>
  <c r="AR28" i="7"/>
  <c r="AQ28" i="7"/>
  <c r="AO28" i="7"/>
  <c r="AJ28" i="7"/>
  <c r="AL28" i="7" s="1"/>
  <c r="Q28" i="7"/>
  <c r="R28" i="7" s="1"/>
  <c r="T28" i="7" s="1"/>
  <c r="P28" i="7"/>
  <c r="O28" i="7"/>
  <c r="M28" i="7"/>
  <c r="AJ27" i="7"/>
  <c r="AL27" i="7" s="1"/>
  <c r="AR26" i="7"/>
  <c r="AJ26" i="7"/>
  <c r="AL26" i="7" s="1"/>
  <c r="AS25" i="7"/>
  <c r="AT25" i="7" s="1"/>
  <c r="AU25" i="7" s="1"/>
  <c r="AR25" i="7"/>
  <c r="AQ25" i="7"/>
  <c r="AO25" i="7"/>
  <c r="AJ25" i="7"/>
  <c r="AL25" i="7" s="1"/>
  <c r="Q25" i="7"/>
  <c r="R25" i="7" s="1"/>
  <c r="T25" i="7" s="1"/>
  <c r="P25" i="7"/>
  <c r="O25" i="7"/>
  <c r="M25" i="7"/>
  <c r="AM28" i="7" l="1"/>
  <c r="AM25" i="7"/>
  <c r="AJ10" i="7" l="1"/>
  <c r="AJ40" i="7" l="1"/>
  <c r="AL40" i="7" s="1"/>
  <c r="AM40" i="7" s="1"/>
  <c r="AR40" i="7" l="1"/>
  <c r="AS39" i="7"/>
  <c r="AT39" i="7" s="1"/>
  <c r="AU39" i="7" s="1"/>
  <c r="AR39" i="7"/>
  <c r="AQ39" i="7"/>
  <c r="AO39" i="7"/>
  <c r="AJ39" i="7"/>
  <c r="AL39" i="7" s="1"/>
  <c r="AM39" i="7" s="1"/>
  <c r="Q39" i="7"/>
  <c r="R39" i="7" s="1"/>
  <c r="T39" i="7" s="1"/>
  <c r="P39" i="7"/>
  <c r="O39" i="7"/>
  <c r="M39" i="7"/>
  <c r="AR33" i="7" l="1"/>
  <c r="AJ33" i="7"/>
  <c r="AL33" i="7" s="1"/>
  <c r="AM33" i="7" s="1"/>
  <c r="AR32" i="7"/>
  <c r="AJ32" i="7"/>
  <c r="AL32" i="7" s="1"/>
  <c r="AS31" i="7"/>
  <c r="AT31" i="7" s="1"/>
  <c r="AU31" i="7" s="1"/>
  <c r="AR31" i="7"/>
  <c r="AQ31" i="7"/>
  <c r="AO31" i="7"/>
  <c r="AJ31" i="7"/>
  <c r="AL31" i="7" s="1"/>
  <c r="Q31" i="7"/>
  <c r="R31" i="7" s="1"/>
  <c r="T31" i="7" s="1"/>
  <c r="P31" i="7"/>
  <c r="O31" i="7"/>
  <c r="M31" i="7"/>
  <c r="AM31" i="7" l="1"/>
  <c r="AJ6" i="7"/>
  <c r="AL6" i="7" s="1"/>
  <c r="AQ5" i="7"/>
  <c r="AJ52" i="7"/>
  <c r="AL52" i="7" s="1"/>
  <c r="AS51" i="7"/>
  <c r="AT51" i="7" s="1"/>
  <c r="AU51" i="7" s="1"/>
  <c r="AR51" i="7"/>
  <c r="AQ51" i="7"/>
  <c r="AO51" i="7"/>
  <c r="AJ51" i="7"/>
  <c r="Q51" i="7"/>
  <c r="R51" i="7" s="1"/>
  <c r="T51" i="7" s="1"/>
  <c r="P51" i="7"/>
  <c r="O51" i="7"/>
  <c r="M51" i="7"/>
  <c r="AJ24" i="1"/>
  <c r="AL24" i="1" s="1"/>
  <c r="AS23" i="1"/>
  <c r="AT23" i="1" s="1"/>
  <c r="AU23" i="1" s="1"/>
  <c r="AR23" i="1"/>
  <c r="AQ23" i="1"/>
  <c r="AO23" i="1"/>
  <c r="AJ23" i="1"/>
  <c r="AL23" i="1" s="1"/>
  <c r="Q23" i="1"/>
  <c r="R23" i="1" s="1"/>
  <c r="T23" i="1" s="1"/>
  <c r="P23" i="1"/>
  <c r="O23" i="1"/>
  <c r="M23" i="1"/>
  <c r="AM23" i="1" l="1"/>
  <c r="AL51" i="7"/>
  <c r="AM51" i="7" s="1"/>
  <c r="AU24" i="7" l="1"/>
  <c r="AU23" i="7"/>
  <c r="AU20" i="7"/>
  <c r="AM23" i="7"/>
  <c r="T23" i="7"/>
  <c r="T24" i="7"/>
  <c r="T20" i="7"/>
  <c r="AJ72" i="7" l="1"/>
  <c r="AL72" i="7" s="1"/>
  <c r="AJ70" i="7"/>
  <c r="AJ68" i="7"/>
  <c r="AJ66" i="7"/>
  <c r="AS15" i="7" l="1"/>
  <c r="AT15" i="7" s="1"/>
  <c r="AU15" i="7" s="1"/>
  <c r="AR15" i="7"/>
  <c r="AQ15" i="7"/>
  <c r="AO15" i="7"/>
  <c r="AJ15" i="7"/>
  <c r="AL15" i="7" s="1"/>
  <c r="AM15" i="7" s="1"/>
  <c r="Q15" i="7"/>
  <c r="R15" i="7" s="1"/>
  <c r="T15" i="7" s="1"/>
  <c r="P15" i="7"/>
  <c r="O15" i="7"/>
  <c r="M15" i="7"/>
  <c r="AS14" i="7"/>
  <c r="AT14" i="7" s="1"/>
  <c r="AU14" i="7" s="1"/>
  <c r="AR14" i="7"/>
  <c r="AQ14" i="7"/>
  <c r="AO14" i="7"/>
  <c r="AL14" i="7"/>
  <c r="AM14" i="7" s="1"/>
  <c r="Q14" i="7"/>
  <c r="R14" i="7" s="1"/>
  <c r="T14" i="7" s="1"/>
  <c r="P14" i="7"/>
  <c r="O14" i="7"/>
  <c r="M14" i="7"/>
  <c r="AS71" i="7"/>
  <c r="AT71" i="7" s="1"/>
  <c r="AU71" i="7" s="1"/>
  <c r="AQ71" i="7"/>
  <c r="AO71" i="7"/>
  <c r="AJ71" i="7"/>
  <c r="AL71" i="7" s="1"/>
  <c r="AM71" i="7" s="1"/>
  <c r="Q71" i="7"/>
  <c r="R71" i="7" s="1"/>
  <c r="T71" i="7" s="1"/>
  <c r="P71" i="7"/>
  <c r="O71" i="7"/>
  <c r="M71" i="7"/>
  <c r="AJ69" i="7"/>
  <c r="AJ67" i="7"/>
  <c r="AS65" i="7"/>
  <c r="AT65" i="7" s="1"/>
  <c r="AU65" i="7" s="1"/>
  <c r="AQ65" i="7"/>
  <c r="AO65" i="7"/>
  <c r="AJ65" i="7"/>
  <c r="Q65" i="7"/>
  <c r="R65" i="7" s="1"/>
  <c r="T65" i="7" s="1"/>
  <c r="P65" i="7"/>
  <c r="O65" i="7"/>
  <c r="M65" i="7"/>
  <c r="AL65" i="7" l="1"/>
  <c r="AM65" i="7" s="1"/>
  <c r="AR13" i="7" l="1"/>
  <c r="AS10" i="7"/>
  <c r="AT10" i="7" s="1"/>
  <c r="AU10" i="7" s="1"/>
  <c r="AR10" i="7"/>
  <c r="AQ10" i="7"/>
  <c r="AO10" i="7"/>
  <c r="AL10" i="7"/>
  <c r="AM10" i="7" s="1"/>
  <c r="Q10" i="7"/>
  <c r="R10" i="7" s="1"/>
  <c r="T10" i="7" s="1"/>
  <c r="P10" i="7"/>
  <c r="O10" i="7"/>
  <c r="M10" i="7"/>
  <c r="AS19" i="7"/>
  <c r="AT19" i="7" s="1"/>
  <c r="AU19" i="7" s="1"/>
  <c r="AR19" i="7"/>
  <c r="AQ19" i="7"/>
  <c r="AO19" i="7"/>
  <c r="AJ19" i="7"/>
  <c r="AL19" i="7" s="1"/>
  <c r="AM19" i="7" s="1"/>
  <c r="Q19" i="7"/>
  <c r="R19" i="7" s="1"/>
  <c r="T19" i="7" s="1"/>
  <c r="P19" i="7"/>
  <c r="O19" i="7"/>
  <c r="M19" i="7"/>
  <c r="AJ18" i="7"/>
  <c r="AL18" i="7" s="1"/>
  <c r="AU17" i="7"/>
  <c r="AR17" i="7"/>
  <c r="AJ17" i="7"/>
  <c r="AL17" i="7" s="1"/>
  <c r="Q17" i="7"/>
  <c r="R17" i="7" s="1"/>
  <c r="T17" i="7" s="1"/>
  <c r="P17" i="7"/>
  <c r="O17" i="7"/>
  <c r="M17" i="7"/>
  <c r="AS16" i="7"/>
  <c r="AT16" i="7" s="1"/>
  <c r="AU16" i="7" s="1"/>
  <c r="AR16" i="7"/>
  <c r="AQ16" i="7"/>
  <c r="AO16" i="7"/>
  <c r="AJ16" i="7"/>
  <c r="AL16" i="7" s="1"/>
  <c r="AM16" i="7" s="1"/>
  <c r="Q16" i="7"/>
  <c r="R16" i="7" s="1"/>
  <c r="T16" i="7" s="1"/>
  <c r="P16" i="7"/>
  <c r="O16" i="7"/>
  <c r="M16" i="7"/>
  <c r="AR64" i="7"/>
  <c r="AL64" i="7"/>
  <c r="AS62" i="7"/>
  <c r="AT62" i="7" s="1"/>
  <c r="AU62" i="7" s="1"/>
  <c r="AR62" i="7"/>
  <c r="AQ62" i="7"/>
  <c r="AO62" i="7"/>
  <c r="AL62" i="7"/>
  <c r="Q62" i="7"/>
  <c r="R62" i="7" s="1"/>
  <c r="T62" i="7" s="1"/>
  <c r="P62" i="7"/>
  <c r="O62" i="7"/>
  <c r="M62" i="7"/>
  <c r="AM62" i="7" l="1"/>
  <c r="AM17" i="7"/>
  <c r="AR9" i="7" l="1"/>
  <c r="AJ9" i="7"/>
  <c r="AL9" i="7" s="1"/>
  <c r="AS8" i="7"/>
  <c r="AT8" i="7" s="1"/>
  <c r="AU8" i="7" s="1"/>
  <c r="AR8" i="7"/>
  <c r="AQ8" i="7"/>
  <c r="AO8" i="7"/>
  <c r="AJ8" i="7"/>
  <c r="AL8" i="7" s="1"/>
  <c r="Q8" i="7"/>
  <c r="R8" i="7" s="1"/>
  <c r="T8" i="7" s="1"/>
  <c r="P8" i="7"/>
  <c r="O8" i="7"/>
  <c r="M8" i="7"/>
  <c r="AR7" i="7"/>
  <c r="AR6" i="7"/>
  <c r="AS5" i="7"/>
  <c r="AR5" i="7"/>
  <c r="AO5" i="7"/>
  <c r="AJ5" i="7"/>
  <c r="AL5" i="7" s="1"/>
  <c r="AM5" i="7" s="1"/>
  <c r="Q5" i="7"/>
  <c r="R5" i="7" s="1"/>
  <c r="T5" i="7" s="1"/>
  <c r="P5" i="7"/>
  <c r="O5" i="7"/>
  <c r="M5" i="7"/>
  <c r="AT5" i="7" l="1"/>
  <c r="AU5" i="7" s="1"/>
  <c r="AM8" i="7"/>
  <c r="AJ45" i="7" l="1"/>
  <c r="AL45" i="7" s="1"/>
  <c r="AM45" i="7" s="1"/>
  <c r="AS44" i="7"/>
  <c r="AT44" i="7" s="1"/>
  <c r="AU44" i="7" s="1"/>
  <c r="AR44" i="7"/>
  <c r="AQ44" i="7"/>
  <c r="AO44" i="7"/>
  <c r="AJ44" i="7"/>
  <c r="AL44" i="7" s="1"/>
  <c r="AM44" i="7" s="1"/>
  <c r="Q44" i="7"/>
  <c r="R44" i="7" s="1"/>
  <c r="T44" i="7" s="1"/>
  <c r="P44" i="7"/>
  <c r="O44" i="7"/>
  <c r="M44" i="7"/>
  <c r="AJ61" i="7" l="1"/>
  <c r="AL61" i="7" s="1"/>
  <c r="AS60" i="7"/>
  <c r="AT60" i="7" s="1"/>
  <c r="AU60" i="7" s="1"/>
  <c r="AR60" i="7"/>
  <c r="AQ60" i="7"/>
  <c r="AO60" i="7"/>
  <c r="AJ60" i="7"/>
  <c r="AL60" i="7" s="1"/>
  <c r="Q60" i="7"/>
  <c r="R60" i="7" s="1"/>
  <c r="T60" i="7" s="1"/>
  <c r="O60" i="7"/>
  <c r="M60" i="7"/>
  <c r="BC59" i="7"/>
  <c r="AS59" i="7"/>
  <c r="AT59" i="7" s="1"/>
  <c r="AU59" i="7" s="1"/>
  <c r="AR59" i="7"/>
  <c r="AQ59" i="7"/>
  <c r="AO59" i="7"/>
  <c r="AJ59" i="7"/>
  <c r="AL59" i="7" s="1"/>
  <c r="AM59" i="7" s="1"/>
  <c r="Q59" i="7"/>
  <c r="R59" i="7" s="1"/>
  <c r="T59" i="7" s="1"/>
  <c r="P59" i="7"/>
  <c r="O59" i="7"/>
  <c r="M59" i="7"/>
  <c r="AM60" i="7" l="1"/>
  <c r="AS57" i="7"/>
  <c r="AT57" i="7" s="1"/>
  <c r="AU57" i="7" s="1"/>
  <c r="AR57" i="7"/>
  <c r="AQ57" i="7"/>
  <c r="AO57" i="7"/>
  <c r="AJ57" i="7"/>
  <c r="AL57" i="7" s="1"/>
  <c r="AM57" i="7" s="1"/>
  <c r="Q57" i="7"/>
  <c r="R57" i="7" s="1"/>
  <c r="T57" i="7" s="1"/>
  <c r="P57" i="7"/>
  <c r="O57" i="7"/>
  <c r="M57" i="7"/>
  <c r="P54" i="1" l="1"/>
  <c r="P51" i="1"/>
  <c r="P49" i="1"/>
  <c r="P37" i="1"/>
  <c r="Q13" i="1"/>
  <c r="R13" i="1" s="1"/>
  <c r="Q11" i="1"/>
  <c r="P13" i="1"/>
  <c r="P11" i="1"/>
  <c r="AJ61" i="1" l="1"/>
  <c r="AL61" i="1" s="1"/>
  <c r="AM61" i="1" s="1"/>
  <c r="AJ9" i="1" l="1"/>
  <c r="AL9" i="1" s="1"/>
  <c r="AM9" i="1" s="1"/>
  <c r="AS8" i="1" l="1"/>
  <c r="AT8" i="1" s="1"/>
  <c r="AR8" i="1"/>
  <c r="BN35" i="1" l="1"/>
  <c r="BN18" i="1" l="1"/>
  <c r="BN21" i="1" l="1"/>
  <c r="BN60" i="1" l="1"/>
  <c r="BN11" i="1" l="1"/>
  <c r="AR63" i="1" l="1"/>
  <c r="AJ63" i="1"/>
  <c r="AL63" i="1" s="1"/>
  <c r="AS62" i="1"/>
  <c r="AT62" i="1" s="1"/>
  <c r="AU62" i="1" s="1"/>
  <c r="AR62" i="1"/>
  <c r="AQ62" i="1"/>
  <c r="AO62" i="1"/>
  <c r="AJ62" i="1"/>
  <c r="AL62" i="1" s="1"/>
  <c r="Q62" i="1"/>
  <c r="R62" i="1" s="1"/>
  <c r="T62" i="1" s="1"/>
  <c r="P62" i="1"/>
  <c r="O62" i="1"/>
  <c r="M62" i="1"/>
  <c r="AM62" i="1" l="1"/>
  <c r="AS60" i="1"/>
  <c r="AT60" i="1" s="1"/>
  <c r="AU60" i="1" s="1"/>
  <c r="AR60" i="1"/>
  <c r="AQ60" i="1"/>
  <c r="AO60" i="1"/>
  <c r="AJ60" i="1"/>
  <c r="AL60" i="1" s="1"/>
  <c r="AM60" i="1" s="1"/>
  <c r="Q60" i="1"/>
  <c r="R60" i="1" s="1"/>
  <c r="T60" i="1" s="1"/>
  <c r="P60" i="1"/>
  <c r="O60" i="1"/>
  <c r="M60" i="1"/>
  <c r="AS59" i="1" l="1"/>
  <c r="AT59" i="1" s="1"/>
  <c r="AU59" i="1" s="1"/>
  <c r="AR59" i="1"/>
  <c r="AQ59" i="1"/>
  <c r="AO59" i="1"/>
  <c r="Q59" i="1"/>
  <c r="R59" i="1" s="1"/>
  <c r="T59" i="1" s="1"/>
  <c r="P59" i="1"/>
  <c r="O59" i="1"/>
  <c r="M59" i="1"/>
  <c r="AR58" i="1"/>
  <c r="AJ58" i="1"/>
  <c r="AL58" i="1" s="1"/>
  <c r="AS57" i="1"/>
  <c r="AT57" i="1" s="1"/>
  <c r="AU57" i="1" s="1"/>
  <c r="AR57" i="1"/>
  <c r="AQ57" i="1"/>
  <c r="AO57" i="1"/>
  <c r="AJ57" i="1"/>
  <c r="AL57" i="1" s="1"/>
  <c r="Q57" i="1"/>
  <c r="R57" i="1" s="1"/>
  <c r="T57" i="1" s="1"/>
  <c r="P57" i="1"/>
  <c r="O57" i="1"/>
  <c r="M57" i="1"/>
  <c r="AM57" i="1" l="1"/>
  <c r="AS22" i="1"/>
  <c r="AT22" i="1" s="1"/>
  <c r="AU22" i="1" s="1"/>
  <c r="AR22" i="1"/>
  <c r="AQ22" i="1"/>
  <c r="AO22" i="1"/>
  <c r="AJ22" i="1"/>
  <c r="AL22" i="1" s="1"/>
  <c r="AS21" i="1"/>
  <c r="AT21" i="1" s="1"/>
  <c r="AU21" i="1" s="1"/>
  <c r="AQ21" i="1"/>
  <c r="AO21" i="1"/>
  <c r="AJ21" i="1"/>
  <c r="AL21" i="1" s="1"/>
  <c r="AS20" i="1"/>
  <c r="AT20" i="1" s="1"/>
  <c r="AU20" i="1" s="1"/>
  <c r="AR20" i="1"/>
  <c r="AQ20" i="1"/>
  <c r="AO20" i="1"/>
  <c r="AJ20" i="1"/>
  <c r="AL20" i="1" s="1"/>
  <c r="Q20" i="1"/>
  <c r="R20" i="1" s="1"/>
  <c r="T20" i="1" s="1"/>
  <c r="P20" i="1"/>
  <c r="O20" i="1"/>
  <c r="M20" i="1"/>
  <c r="AS19" i="1"/>
  <c r="AT19" i="1" s="1"/>
  <c r="AU19" i="1" s="1"/>
  <c r="AR19" i="1"/>
  <c r="AQ19" i="1"/>
  <c r="AO19" i="1"/>
  <c r="AJ19" i="1"/>
  <c r="AL19" i="1" s="1"/>
  <c r="AS18" i="1"/>
  <c r="AT18" i="1" s="1"/>
  <c r="AU18" i="1" s="1"/>
  <c r="AQ18" i="1"/>
  <c r="AO18" i="1"/>
  <c r="AJ18" i="1"/>
  <c r="AL18" i="1" s="1"/>
  <c r="AS17" i="1"/>
  <c r="AT17" i="1" s="1"/>
  <c r="AU17" i="1" s="1"/>
  <c r="AR17" i="1"/>
  <c r="AQ17" i="1"/>
  <c r="AO17" i="1"/>
  <c r="AJ17" i="1"/>
  <c r="AL17" i="1" s="1"/>
  <c r="AM17" i="1" s="1"/>
  <c r="Q17" i="1"/>
  <c r="R17" i="1" s="1"/>
  <c r="T17" i="1" s="1"/>
  <c r="P17" i="1"/>
  <c r="O17" i="1"/>
  <c r="M17" i="1"/>
  <c r="AM20" i="1" l="1"/>
  <c r="AM18" i="1"/>
  <c r="AR14" i="1"/>
  <c r="AJ14" i="1"/>
  <c r="AL14" i="1" s="1"/>
  <c r="AS13" i="1"/>
  <c r="AT13" i="1" s="1"/>
  <c r="AU13" i="1" s="1"/>
  <c r="AR13" i="1"/>
  <c r="AQ13" i="1"/>
  <c r="AO13" i="1"/>
  <c r="AJ13" i="1"/>
  <c r="AL13" i="1" s="1"/>
  <c r="T13" i="1"/>
  <c r="O13" i="1"/>
  <c r="M13" i="1"/>
  <c r="AR12" i="1"/>
  <c r="AS11" i="1"/>
  <c r="AT11" i="1" s="1"/>
  <c r="AU11" i="1" s="1"/>
  <c r="AR11" i="1"/>
  <c r="AQ11" i="1"/>
  <c r="AO11" i="1"/>
  <c r="AJ11" i="1"/>
  <c r="AL11" i="1" s="1"/>
  <c r="AM11" i="1" s="1"/>
  <c r="R11" i="1"/>
  <c r="T11" i="1" s="1"/>
  <c r="O11" i="1"/>
  <c r="M11" i="1"/>
  <c r="AM13" i="1" l="1"/>
  <c r="Q8" i="1"/>
  <c r="AR50" i="1" l="1"/>
  <c r="AJ50" i="1"/>
  <c r="AL50" i="1" s="1"/>
  <c r="AS49" i="1"/>
  <c r="AT49" i="1" s="1"/>
  <c r="AU49" i="1" s="1"/>
  <c r="AR49" i="1"/>
  <c r="AQ49" i="1"/>
  <c r="AO49" i="1"/>
  <c r="AJ49" i="1"/>
  <c r="AL49" i="1" s="1"/>
  <c r="Q49" i="1"/>
  <c r="R49" i="1" s="1"/>
  <c r="T49" i="1" s="1"/>
  <c r="O49" i="1"/>
  <c r="M49" i="1"/>
  <c r="AR48" i="1"/>
  <c r="AR47" i="1"/>
  <c r="AJ47" i="1"/>
  <c r="AL47" i="1" s="1"/>
  <c r="AS46" i="1"/>
  <c r="AT46" i="1" s="1"/>
  <c r="AU46" i="1" s="1"/>
  <c r="AR46" i="1"/>
  <c r="AQ46" i="1"/>
  <c r="AO46" i="1"/>
  <c r="AJ46" i="1"/>
  <c r="AL46" i="1" s="1"/>
  <c r="Q46" i="1"/>
  <c r="R46" i="1" s="1"/>
  <c r="T46" i="1" s="1"/>
  <c r="P46" i="1"/>
  <c r="O46" i="1"/>
  <c r="M46" i="1"/>
  <c r="AM49" i="1" l="1"/>
  <c r="AM46" i="1"/>
  <c r="AS39" i="1" l="1"/>
  <c r="AT39" i="1" s="1"/>
  <c r="AU39" i="1" s="1"/>
  <c r="AR39" i="1"/>
  <c r="AQ39" i="1"/>
  <c r="AO39" i="1"/>
  <c r="AJ39" i="1"/>
  <c r="AL39" i="1" s="1"/>
  <c r="AM39" i="1" s="1"/>
  <c r="Q39" i="1"/>
  <c r="R39" i="1" s="1"/>
  <c r="T39" i="1" s="1"/>
  <c r="P39" i="1"/>
  <c r="O39" i="1"/>
  <c r="M39" i="1"/>
  <c r="AJ38" i="1"/>
  <c r="AL38" i="1" s="1"/>
  <c r="AU37" i="1"/>
  <c r="AR37" i="1"/>
  <c r="AJ37" i="1"/>
  <c r="AL37" i="1" s="1"/>
  <c r="Q37" i="1"/>
  <c r="R37" i="1" s="1"/>
  <c r="T37" i="1" s="1"/>
  <c r="O37" i="1"/>
  <c r="M37" i="1"/>
  <c r="AS36" i="1"/>
  <c r="AT36" i="1" s="1"/>
  <c r="AU36" i="1" s="1"/>
  <c r="AR36" i="1"/>
  <c r="AQ36" i="1"/>
  <c r="AO36" i="1"/>
  <c r="AJ36" i="1"/>
  <c r="AL36" i="1" s="1"/>
  <c r="AM36" i="1" s="1"/>
  <c r="Q36" i="1"/>
  <c r="R36" i="1" s="1"/>
  <c r="T36" i="1" s="1"/>
  <c r="P36" i="1"/>
  <c r="O36" i="1"/>
  <c r="M36" i="1"/>
  <c r="AR35" i="1"/>
  <c r="AJ35" i="1"/>
  <c r="AL35" i="1" s="1"/>
  <c r="AM35" i="1" s="1"/>
  <c r="AR34" i="1"/>
  <c r="AJ34" i="1"/>
  <c r="AL34" i="1" s="1"/>
  <c r="AS33" i="1"/>
  <c r="AT33" i="1" s="1"/>
  <c r="AU33" i="1" s="1"/>
  <c r="AR33" i="1"/>
  <c r="AQ33" i="1"/>
  <c r="AO33" i="1"/>
  <c r="AJ33" i="1"/>
  <c r="AL33" i="1" s="1"/>
  <c r="Q33" i="1"/>
  <c r="R33" i="1" s="1"/>
  <c r="T33" i="1" s="1"/>
  <c r="P33" i="1"/>
  <c r="O33" i="1"/>
  <c r="M33" i="1"/>
  <c r="AM33" i="1" l="1"/>
  <c r="AM37" i="1"/>
  <c r="AR32" i="1"/>
  <c r="AJ32" i="1"/>
  <c r="AL32" i="1" s="1"/>
  <c r="AM32" i="1" s="1"/>
  <c r="AJ31" i="1"/>
  <c r="AL31" i="1" s="1"/>
  <c r="AS30" i="1"/>
  <c r="AT30" i="1" s="1"/>
  <c r="AU30" i="1" s="1"/>
  <c r="AR30" i="1"/>
  <c r="AQ30" i="1"/>
  <c r="AO30" i="1"/>
  <c r="AJ30" i="1"/>
  <c r="AL30" i="1" s="1"/>
  <c r="Q30" i="1"/>
  <c r="R30" i="1" s="1"/>
  <c r="T30" i="1" s="1"/>
  <c r="P30" i="1"/>
  <c r="O30" i="1"/>
  <c r="M30" i="1"/>
  <c r="AM30" i="1" l="1"/>
  <c r="AR29" i="1" l="1"/>
  <c r="AJ29" i="1"/>
  <c r="AL29" i="1" s="1"/>
  <c r="AS28" i="1"/>
  <c r="AT28" i="1" s="1"/>
  <c r="AU28" i="1" s="1"/>
  <c r="AR28" i="1"/>
  <c r="AQ28" i="1"/>
  <c r="AO28" i="1"/>
  <c r="AJ28" i="1"/>
  <c r="AL28" i="1" s="1"/>
  <c r="Q28" i="1"/>
  <c r="R28" i="1" s="1"/>
  <c r="T28" i="1" s="1"/>
  <c r="P28" i="1"/>
  <c r="O28" i="1"/>
  <c r="M28" i="1"/>
  <c r="AR27" i="1"/>
  <c r="AR26" i="1"/>
  <c r="AJ26" i="1"/>
  <c r="AL26" i="1" s="1"/>
  <c r="AS25" i="1"/>
  <c r="AT25" i="1" s="1"/>
  <c r="AU25" i="1" s="1"/>
  <c r="AR25" i="1"/>
  <c r="AQ25" i="1"/>
  <c r="AO25" i="1"/>
  <c r="AJ25" i="1"/>
  <c r="AL25" i="1" s="1"/>
  <c r="Q25" i="1"/>
  <c r="R25" i="1" s="1"/>
  <c r="T25" i="1" s="1"/>
  <c r="P25" i="1"/>
  <c r="O25" i="1"/>
  <c r="M25" i="1"/>
  <c r="AM25" i="1" l="1"/>
  <c r="AM28" i="1"/>
  <c r="AS6" i="1" l="1"/>
  <c r="AT6" i="1" s="1"/>
  <c r="AU6" i="1" s="1"/>
  <c r="AR6" i="1"/>
  <c r="AQ6" i="1"/>
  <c r="AO6" i="1"/>
  <c r="AJ6" i="1"/>
  <c r="AL6" i="1" s="1"/>
  <c r="AM6" i="1" s="1"/>
  <c r="Q6" i="1"/>
  <c r="R6" i="1" s="1"/>
  <c r="T6" i="1" s="1"/>
  <c r="P6" i="1"/>
  <c r="O6" i="1"/>
  <c r="M6" i="1"/>
  <c r="AJ16" i="1" l="1"/>
  <c r="AL16" i="1" s="1"/>
  <c r="AM16" i="1" s="1"/>
  <c r="AS15" i="1"/>
  <c r="AT15" i="1" s="1"/>
  <c r="AU15" i="1" s="1"/>
  <c r="AR15" i="1"/>
  <c r="AQ15" i="1"/>
  <c r="AO15" i="1"/>
  <c r="AJ15" i="1"/>
  <c r="AL15" i="1" s="1"/>
  <c r="AM15" i="1" s="1"/>
  <c r="Q15" i="1"/>
  <c r="R15" i="1" s="1"/>
  <c r="T15" i="1" s="1"/>
  <c r="P15" i="1"/>
  <c r="O15" i="1"/>
  <c r="M15" i="1"/>
  <c r="AR9" i="1"/>
  <c r="AU8" i="1"/>
  <c r="AQ8" i="1"/>
  <c r="AO8" i="1"/>
  <c r="AJ8" i="1"/>
  <c r="AL8" i="1" s="1"/>
  <c r="AM8" i="1" s="1"/>
  <c r="R8" i="1"/>
  <c r="T8" i="1" s="1"/>
  <c r="P8" i="1"/>
  <c r="O8" i="1"/>
  <c r="M8" i="1"/>
  <c r="AS56" i="1" l="1"/>
  <c r="AT56" i="1" s="1"/>
  <c r="AU56" i="1" s="1"/>
  <c r="AR56" i="1"/>
  <c r="AQ56" i="1"/>
  <c r="AO56" i="1"/>
  <c r="AJ56" i="1"/>
  <c r="AL56" i="1" s="1"/>
  <c r="Q56" i="1"/>
  <c r="R56" i="1" s="1"/>
  <c r="T56" i="1" s="1"/>
  <c r="P56" i="1"/>
  <c r="O56" i="1"/>
  <c r="M56" i="1"/>
  <c r="AS55" i="1"/>
  <c r="AT55" i="1" s="1"/>
  <c r="AU55" i="1" s="1"/>
  <c r="AR55" i="1"/>
  <c r="AQ55" i="1"/>
  <c r="AO55" i="1"/>
  <c r="AJ55" i="1"/>
  <c r="AL55" i="1" s="1"/>
  <c r="Q55" i="1"/>
  <c r="R55" i="1" s="1"/>
  <c r="T55" i="1" s="1"/>
  <c r="P55" i="1"/>
  <c r="O55" i="1"/>
  <c r="M55" i="1"/>
  <c r="AM55" i="1" l="1"/>
  <c r="AR41" i="1" l="1"/>
  <c r="AJ41" i="1"/>
  <c r="AL41" i="1" s="1"/>
  <c r="AM41" i="1" s="1"/>
  <c r="AS40" i="1"/>
  <c r="AT40" i="1" s="1"/>
  <c r="AU40" i="1" s="1"/>
  <c r="AR40" i="1"/>
  <c r="AQ40" i="1"/>
  <c r="AO40" i="1"/>
  <c r="AJ40" i="1"/>
  <c r="AL40" i="1" s="1"/>
  <c r="AM40" i="1" s="1"/>
  <c r="Q40" i="1"/>
  <c r="R40" i="1" s="1"/>
  <c r="T40" i="1" s="1"/>
  <c r="P40" i="1"/>
  <c r="O40" i="1"/>
  <c r="M40" i="1"/>
  <c r="AR45" i="1" l="1"/>
  <c r="AJ45" i="1"/>
  <c r="AL45" i="1" s="1"/>
  <c r="AR44" i="1"/>
  <c r="AJ44" i="1"/>
  <c r="AL44" i="1" s="1"/>
  <c r="AS43" i="1"/>
  <c r="AT43" i="1" s="1"/>
  <c r="AU43" i="1" s="1"/>
  <c r="AR43" i="1"/>
  <c r="AQ43" i="1"/>
  <c r="AO43" i="1"/>
  <c r="AJ43" i="1"/>
  <c r="AL43" i="1" s="1"/>
  <c r="AM43" i="1" s="1"/>
  <c r="Q43" i="1"/>
  <c r="R43" i="1" s="1"/>
  <c r="T43" i="1" s="1"/>
  <c r="P43" i="1"/>
  <c r="O43" i="1"/>
  <c r="M43" i="1"/>
  <c r="AM44" i="1" l="1"/>
  <c r="AS54" i="1" l="1"/>
  <c r="AT54" i="1" s="1"/>
  <c r="AU54" i="1" s="1"/>
  <c r="AQ54" i="1"/>
  <c r="AO54" i="1"/>
  <c r="AJ54" i="1"/>
  <c r="AL54" i="1" s="1"/>
  <c r="AM54" i="1" s="1"/>
  <c r="Q54" i="1"/>
  <c r="R54" i="1" s="1"/>
  <c r="T54" i="1" s="1"/>
  <c r="O54" i="1"/>
  <c r="M54" i="1"/>
  <c r="AJ53" i="1"/>
  <c r="AJ52" i="1"/>
  <c r="AS51" i="1"/>
  <c r="AT51" i="1" s="1"/>
  <c r="AU51" i="1" s="1"/>
  <c r="AQ51" i="1"/>
  <c r="AO51" i="1"/>
  <c r="AJ51" i="1"/>
  <c r="Q51" i="1"/>
  <c r="R51" i="1" s="1"/>
  <c r="T51" i="1" s="1"/>
  <c r="O51" i="1"/>
  <c r="M51" i="1"/>
  <c r="AL51" i="1" l="1"/>
  <c r="AM51" i="1" s="1"/>
  <c r="D23" i="4" l="1"/>
  <c r="C23" i="4"/>
  <c r="C24" i="4" s="1"/>
</calcChain>
</file>

<file path=xl/comments1.xml><?xml version="1.0" encoding="utf-8"?>
<comments xmlns="http://schemas.openxmlformats.org/spreadsheetml/2006/main">
  <authors>
    <author>Maria del Pilar Arguello Ortiz</author>
  </authors>
  <commentList>
    <comment ref="BN4" authorId="0">
      <text>
        <r>
          <rPr>
            <b/>
            <sz val="12"/>
            <color indexed="81"/>
            <rFont val="Tahoma"/>
            <family val="2"/>
          </rPr>
          <t>Maria del Pilar Arguello Ortiz:</t>
        </r>
        <r>
          <rPr>
            <sz val="12"/>
            <color indexed="81"/>
            <rFont val="Tahoma"/>
            <family val="2"/>
          </rPr>
          <t xml:space="preserve">
Por favor incluya en esta casilla el avance cuantitativo del primer cuatrimestre </t>
        </r>
      </text>
    </comment>
  </commentList>
</comments>
</file>

<file path=xl/comments2.xml><?xml version="1.0" encoding="utf-8"?>
<comments xmlns="http://schemas.openxmlformats.org/spreadsheetml/2006/main">
  <authors>
    <author>Maria del Pilar Arguello Ortiz</author>
    <author>Leho sas</author>
    <author>Lyda Constanza Batista Morales</author>
  </authors>
  <commentList>
    <comment ref="BH3" authorId="0">
      <text>
        <r>
          <rPr>
            <b/>
            <sz val="12"/>
            <color indexed="81"/>
            <rFont val="Tahoma"/>
            <family val="2"/>
          </rPr>
          <t>María del Pilar Arguello Ortiz:</t>
        </r>
        <r>
          <rPr>
            <sz val="12"/>
            <color indexed="81"/>
            <rFont val="Tahoma"/>
            <family val="2"/>
          </rPr>
          <t xml:space="preserve">
Por favor incluya en esta casilla el avance cuantitativo del primer cuatrimestre </t>
        </r>
      </text>
    </comment>
    <comment ref="BB7" authorId="1">
      <text>
        <r>
          <rPr>
            <b/>
            <sz val="9"/>
            <color indexed="81"/>
            <rFont val="Tahoma"/>
            <family val="2"/>
          </rPr>
          <t>Leho sas:</t>
        </r>
        <r>
          <rPr>
            <sz val="9"/>
            <color indexed="81"/>
            <rFont val="Tahoma"/>
            <family val="2"/>
          </rPr>
          <t xml:space="preserve">
# de procedimientos documentados</t>
        </r>
      </text>
    </comment>
    <comment ref="C25" authorId="2">
      <text>
        <r>
          <rPr>
            <b/>
            <sz val="9"/>
            <color indexed="81"/>
            <rFont val="Tahoma"/>
            <family val="2"/>
          </rPr>
          <t>Lyda Constanza Batista Morales:</t>
        </r>
        <r>
          <rPr>
            <sz val="9"/>
            <color indexed="81"/>
            <rFont val="Tahoma"/>
            <family val="2"/>
          </rPr>
          <t xml:space="preserve">
OJO el documento de Caracterización dice: 
"Formular y actualizar las estrategias, políticas reglamentos y protocolos necesarios para que los cuerpos de bomberos prevengan y atiendan las eventuales situaciones de emergencia que se presenten en el territorio nacional".</t>
        </r>
      </text>
    </comment>
    <comment ref="C34" authorId="2">
      <text>
        <r>
          <rPr>
            <b/>
            <sz val="11"/>
            <color indexed="81"/>
            <rFont val="Tahoma"/>
            <family val="2"/>
          </rPr>
          <t>Lyda Constanza Batista Morales:</t>
        </r>
        <r>
          <rPr>
            <sz val="11"/>
            <color indexed="81"/>
            <rFont val="Tahoma"/>
            <family val="2"/>
          </rPr>
          <t xml:space="preserve">
El RIESGO se identifica en el cómo del objetivo</t>
        </r>
      </text>
    </comment>
    <comment ref="H34" authorId="2">
      <text>
        <r>
          <rPr>
            <b/>
            <sz val="12"/>
            <color indexed="81"/>
            <rFont val="Tahoma"/>
            <family val="2"/>
          </rPr>
          <t>Lyda Constanza Batista Morales:</t>
        </r>
        <r>
          <rPr>
            <sz val="12"/>
            <color indexed="81"/>
            <rFont val="Tahoma"/>
            <family val="2"/>
          </rPr>
          <t xml:space="preserve">
Otros riesgos posibles:
Uso indebido de la información 
Uso indebido de la información que reposa en las bases de datos 
Pérdida o extravío de la documentación e información Alteración o sustracción
de documentos que se encuentran bajo custodia…
Tráfico de influencias… </t>
        </r>
      </text>
    </comment>
    <comment ref="AL55" authorId="0">
      <text>
        <r>
          <rPr>
            <b/>
            <sz val="9"/>
            <color indexed="81"/>
            <rFont val="Tahoma"/>
            <family val="2"/>
          </rPr>
          <t>María del Pilar Arguello Ortiz
Se califica como 0 dado que la última evaluación del control arrojó que no era efectivo.</t>
        </r>
      </text>
    </comment>
    <comment ref="AV58" authorId="2">
      <text>
        <r>
          <rPr>
            <b/>
            <sz val="9"/>
            <color indexed="81"/>
            <rFont val="Tahoma"/>
            <family val="2"/>
          </rPr>
          <t>Lyda Constanza Batista Morales:</t>
        </r>
        <r>
          <rPr>
            <sz val="9"/>
            <color indexed="81"/>
            <rFont val="Tahoma"/>
            <family val="2"/>
          </rPr>
          <t xml:space="preserve">
Se mantiene nuevo</t>
        </r>
      </text>
    </comment>
  </commentList>
</comments>
</file>

<file path=xl/sharedStrings.xml><?xml version="1.0" encoding="utf-8"?>
<sst xmlns="http://schemas.openxmlformats.org/spreadsheetml/2006/main" count="4324" uniqueCount="1556">
  <si>
    <t>PROCESO</t>
  </si>
  <si>
    <t>OBJETIVO</t>
  </si>
  <si>
    <t>CLASE DE RIESGO</t>
  </si>
  <si>
    <t>Imagen</t>
  </si>
  <si>
    <t>Operativo</t>
  </si>
  <si>
    <t>Financiero</t>
  </si>
  <si>
    <t>Cumplimiento</t>
  </si>
  <si>
    <t>Estratégico</t>
  </si>
  <si>
    <t>FACTORES EXTERNOS</t>
  </si>
  <si>
    <t>Económicos</t>
  </si>
  <si>
    <t>E- Recortes presupuestales por cambio en situación macroeconómica</t>
  </si>
  <si>
    <t>E- Variaciones en la tasa de cambio</t>
  </si>
  <si>
    <t>Medioambientales</t>
  </si>
  <si>
    <t>M-Normatividad medioambiental fuerte</t>
  </si>
  <si>
    <t>M-Catástrofes Naturales</t>
  </si>
  <si>
    <t>Políticos</t>
  </si>
  <si>
    <t>P-Cambios de gobierno.</t>
  </si>
  <si>
    <t>P-Cambios en la legislación y políticas públicas.</t>
  </si>
  <si>
    <t>Tecnológicos</t>
  </si>
  <si>
    <t>T-Atraso tecnológico</t>
  </si>
  <si>
    <t>Sociales</t>
  </si>
  <si>
    <t>S-Demografía</t>
  </si>
  <si>
    <t>S-Responsabilidad social</t>
  </si>
  <si>
    <t>S-Terrorismo</t>
  </si>
  <si>
    <t>Culturales</t>
  </si>
  <si>
    <t>Legales</t>
  </si>
  <si>
    <t>FACTORES INTERNOS</t>
  </si>
  <si>
    <t>Infraestructura</t>
  </si>
  <si>
    <t>I- Espacio insuficiente</t>
  </si>
  <si>
    <t>I- Poca luz natural</t>
  </si>
  <si>
    <t>Personal</t>
  </si>
  <si>
    <t>P- Personal Insuficiente</t>
  </si>
  <si>
    <t>Proceso</t>
  </si>
  <si>
    <t>Pr-Sistema de correo interno y externo insuficiente</t>
  </si>
  <si>
    <t>Pr-Programas de capacitación</t>
  </si>
  <si>
    <t>Pr-Entidad nueva</t>
  </si>
  <si>
    <t>Pr- Ausencia de procesos estandarizados</t>
  </si>
  <si>
    <t>Pr- Falta de seguimiento al cumplimiento de los procesos establecidos.</t>
  </si>
  <si>
    <t>Tecnología</t>
  </si>
  <si>
    <t>T- Carencia de dominio propio de la página WEB</t>
  </si>
  <si>
    <t>T- Débil sistema de información interna</t>
  </si>
  <si>
    <t>Corrupción</t>
  </si>
  <si>
    <t>TIPO DE IMPACTO</t>
  </si>
  <si>
    <t>Confidencialidad de la información</t>
  </si>
  <si>
    <t>Credibilidad e imagen</t>
  </si>
  <si>
    <t>Legal</t>
  </si>
  <si>
    <t>Otro</t>
  </si>
  <si>
    <t>EVALUACIÓN  DE LOS RIESGOS ANTES DE CONTROLES</t>
  </si>
  <si>
    <t>BAJA</t>
  </si>
  <si>
    <t>MODERADA</t>
  </si>
  <si>
    <t>ALTA</t>
  </si>
  <si>
    <t>EXTREMA</t>
  </si>
  <si>
    <t>MEDIDAS DE RESPUESTA</t>
  </si>
  <si>
    <t>Asumir el riesgo</t>
  </si>
  <si>
    <t>Asumir, reducir el riesgo</t>
  </si>
  <si>
    <t>Reducir, evitar,compartir o transferir el riesgo</t>
  </si>
  <si>
    <t>TIPO DE CONTROL (PROBABILIDAD O IMACTO)</t>
  </si>
  <si>
    <t>NATURALEZA DE LOS CONTROLES</t>
  </si>
  <si>
    <t>PROBABILIDAD</t>
  </si>
  <si>
    <t>Preventivos</t>
  </si>
  <si>
    <t>IMPACTO</t>
  </si>
  <si>
    <t>Detectivos</t>
  </si>
  <si>
    <t>Correctivos</t>
  </si>
  <si>
    <t>EXISTEN HERRAMIENTAS</t>
  </si>
  <si>
    <t>EXISTEN MANUALES</t>
  </si>
  <si>
    <t>SON EFECTIVAS</t>
  </si>
  <si>
    <t>SON AUTOMATICOS</t>
  </si>
  <si>
    <t>ESTAN DEFINIDOS LOS RESPONSABLES</t>
  </si>
  <si>
    <t>SON MANUALES</t>
  </si>
  <si>
    <t>¿La frecuencia de ejecución del control y Seguimiento es adecuada?</t>
  </si>
  <si>
    <t>¿Se cuenta con evidencias de la ejecución y seguimiento del control?</t>
  </si>
  <si>
    <t>¿En el tiempo que lleva el manual instructivo o procedimiento ha Demostrado ser efectivo?</t>
  </si>
  <si>
    <t>SI</t>
  </si>
  <si>
    <t>NO</t>
  </si>
  <si>
    <t>ZONA DE RIESGO INHERENTE DE CORRUPCION</t>
  </si>
  <si>
    <t>ZONA DE RIESGO INHERENTE DE GESTION</t>
  </si>
  <si>
    <t>5- Baja</t>
  </si>
  <si>
    <t>Baja</t>
  </si>
  <si>
    <t>10- Baja</t>
  </si>
  <si>
    <t>Moderada</t>
  </si>
  <si>
    <t>15- Moderada</t>
  </si>
  <si>
    <t>Alta</t>
  </si>
  <si>
    <t>20- Moderada</t>
  </si>
  <si>
    <t>Extrema</t>
  </si>
  <si>
    <t>25- Moderada</t>
  </si>
  <si>
    <t>30- Alta</t>
  </si>
  <si>
    <t>40- Alta</t>
  </si>
  <si>
    <t>50- Alta</t>
  </si>
  <si>
    <t>60- Extrema</t>
  </si>
  <si>
    <t>80- Extrema</t>
  </si>
  <si>
    <t>100- Extrema</t>
  </si>
  <si>
    <t>CAUSAS INTERNAS</t>
  </si>
  <si>
    <t>NOMBRE DEL RIESGO</t>
  </si>
  <si>
    <t>N°</t>
  </si>
  <si>
    <t>DESCRIPCIÓN DEL RIESGO</t>
  </si>
  <si>
    <t xml:space="preserve">CONSECUENCIAS POTENCIALES </t>
  </si>
  <si>
    <t>Improbable</t>
  </si>
  <si>
    <t>Moderado</t>
  </si>
  <si>
    <t>Posible</t>
  </si>
  <si>
    <t>Mayor</t>
  </si>
  <si>
    <t xml:space="preserve">TIPO DE CONTROL </t>
  </si>
  <si>
    <t>CALIFICACIÓN INDIVIDUAL DE LOS CONTROLES</t>
  </si>
  <si>
    <t>Si</t>
  </si>
  <si>
    <t>No</t>
  </si>
  <si>
    <t>CONTEXTO ESTRATÉGICO</t>
  </si>
  <si>
    <t>IDENTIFICACIÓN DEL RIESGO</t>
  </si>
  <si>
    <t>VALORACIÓN DEL RIESGO</t>
  </si>
  <si>
    <t>MAPA DE RIESGO</t>
  </si>
  <si>
    <t xml:space="preserve">PERIODO DE EJECUCIÓN </t>
  </si>
  <si>
    <t>REGISTRO</t>
  </si>
  <si>
    <t xml:space="preserve">RESPONSABLE DE LA ACCIÓN </t>
  </si>
  <si>
    <t>Manuales, instructivos o procedimientos para el manejo del control</t>
  </si>
  <si>
    <t>VR</t>
  </si>
  <si>
    <t>DESCRIBA</t>
  </si>
  <si>
    <t>Responsable(s) de la ejecución del control y del seguimiento</t>
  </si>
  <si>
    <t>La frecuencia de ejecución del control y Seguimiento es adecuada</t>
  </si>
  <si>
    <t>Las evidencias de la ejecución y seguimiento del control</t>
  </si>
  <si>
    <t>En el tiempo que lleva la herramienta ha Demostrado ser efectiva?</t>
  </si>
  <si>
    <t xml:space="preserve">ANÁLISIS DEL RIESGO </t>
  </si>
  <si>
    <t>LÍDER DE PROCESO</t>
  </si>
  <si>
    <t>INDICADOR</t>
  </si>
  <si>
    <t>EVALUACIÓN DEL RIESGO</t>
  </si>
  <si>
    <t>PUNTAJE TOTAL</t>
  </si>
  <si>
    <t>NUEVO CONTROL</t>
  </si>
  <si>
    <t>NIVEL</t>
  </si>
  <si>
    <t>CONCEPTO</t>
  </si>
  <si>
    <t>DESCRIPCIÓN</t>
  </si>
  <si>
    <t>FRECUENCIA</t>
  </si>
  <si>
    <t>Rara vez</t>
  </si>
  <si>
    <r>
      <t>Excepcional</t>
    </r>
    <r>
      <rPr>
        <sz val="11"/>
        <color theme="1"/>
        <rFont val="Calibri"/>
        <family val="2"/>
      </rPr>
      <t>: El evento ocurre en circunstancias excepcionales.</t>
    </r>
  </si>
  <si>
    <t>No se ha presentado en los últimos 5 años</t>
  </si>
  <si>
    <r>
      <t>Improbable</t>
    </r>
    <r>
      <rPr>
        <sz val="11"/>
        <color theme="1"/>
        <rFont val="Calibri"/>
        <family val="2"/>
      </rPr>
      <t>: El evento puede ocurrir en algún momento.</t>
    </r>
  </si>
  <si>
    <t>Al menos 1 vez en los últimos 5 años</t>
  </si>
  <si>
    <r>
      <t>Posible</t>
    </r>
    <r>
      <rPr>
        <sz val="11"/>
        <color theme="1"/>
        <rFont val="Calibri"/>
        <family val="2"/>
      </rPr>
      <t>: El evento podría ocurrir en algún momento.</t>
    </r>
  </si>
  <si>
    <t>Al menos 1 vez en los últimos 2 años</t>
  </si>
  <si>
    <t>Probable</t>
  </si>
  <si>
    <r>
      <t>Es probable</t>
    </r>
    <r>
      <rPr>
        <sz val="11"/>
        <color theme="1"/>
        <rFont val="Calibri"/>
        <family val="2"/>
      </rPr>
      <t>: El evento probablemente ocurrirá en la mayoría de las circunstancias</t>
    </r>
  </si>
  <si>
    <t>Al menos una vez en el último año</t>
  </si>
  <si>
    <t>Casi seguro</t>
  </si>
  <si>
    <r>
      <t>Es muy seguro</t>
    </r>
    <r>
      <rPr>
        <sz val="11"/>
        <rFont val="Calibri"/>
        <family val="2"/>
      </rPr>
      <t>: Se espera que el evento ocurra en la mayoría de las circunstancias</t>
    </r>
  </si>
  <si>
    <t>Más de una vez al año</t>
  </si>
  <si>
    <t>MEDICIÓN DEL RIESGO DE CORRUPCIÓN
IMPACTO</t>
  </si>
  <si>
    <t>DESCRIPTOR</t>
  </si>
  <si>
    <t xml:space="preserve">DESCRIPCIÓN </t>
  </si>
  <si>
    <t xml:space="preserve">Moderado </t>
  </si>
  <si>
    <t>Afectación parcial al proceso y a la dependencia
Genera medianas consecuencias para la entidad</t>
  </si>
  <si>
    <t>Catastrófico</t>
  </si>
  <si>
    <t>Consecuencias desastrosas sobre el sector
Genera consecuencias desastrosas para la Entidad</t>
  </si>
  <si>
    <t>Impacto negativo de la Entidad
Genera altas consecuencias para la entidad</t>
  </si>
  <si>
    <t>MEDICION DEL RIESGO DE CORRUPCIÓN 
PROBABILIDAD</t>
  </si>
  <si>
    <t>FORMATO PARA DETERMINAR IMPACTO</t>
  </si>
  <si>
    <r>
      <rPr>
        <b/>
        <sz val="11"/>
        <color theme="1"/>
        <rFont val="Calibri"/>
        <family val="2"/>
        <scheme val="minor"/>
      </rPr>
      <t>Pregunta:</t>
    </r>
    <r>
      <rPr>
        <sz val="11"/>
        <color theme="1"/>
        <rFont val="Calibri"/>
        <family val="2"/>
        <scheme val="minor"/>
      </rPr>
      <t xml:space="preserve"> Si el riesgo de corrupción se materializa podría...</t>
    </r>
  </si>
  <si>
    <t>Respuesta</t>
  </si>
  <si>
    <t>¿Afectar al grupo de funcionarios del proceso?</t>
  </si>
  <si>
    <t>¿Afectar el cumplimiento de metas y objetivos de la dependencia?</t>
  </si>
  <si>
    <t xml:space="preserve"> ¿Afectar el cumplimiento de misión de la Entidad?</t>
  </si>
  <si>
    <t xml:space="preserve"> ¿Afectar el cumplimiento de la misión del sector al que pertenece la Entidad?</t>
  </si>
  <si>
    <t>¿Generar pérdida de confianza de la Entidad, afectando su reputación?</t>
  </si>
  <si>
    <t>¿Generar pérdida de recursos económicos?</t>
  </si>
  <si>
    <t xml:space="preserve"> ¿Afectar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</si>
  <si>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</si>
  <si>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</si>
  <si>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</si>
  <si>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</si>
  <si>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</si>
  <si>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</si>
  <si>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</si>
  <si>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</si>
  <si>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</si>
  <si>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</si>
  <si>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</si>
  <si>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</si>
  <si>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Resultado de la calificación del Riesgo</t>
  </si>
  <si>
    <t>Probabilidad</t>
  </si>
  <si>
    <t>Puntaje</t>
  </si>
  <si>
    <t>Zonas de riesgo de corrupción</t>
  </si>
  <si>
    <t>50-Alta</t>
  </si>
  <si>
    <t>40-Alta</t>
  </si>
  <si>
    <t>30-Alta</t>
  </si>
  <si>
    <t>10 - Baja</t>
  </si>
  <si>
    <t>5 - Baja</t>
  </si>
  <si>
    <t>Impacto</t>
  </si>
  <si>
    <t>MAPA DE RIESGOS</t>
  </si>
  <si>
    <t>Descripción del control</t>
  </si>
  <si>
    <t>Automático?</t>
  </si>
  <si>
    <t>Manual?</t>
  </si>
  <si>
    <t>Gestión Administrativa</t>
  </si>
  <si>
    <t>Gestión Talento Humano</t>
  </si>
  <si>
    <t>Planeación Estratégica</t>
  </si>
  <si>
    <t>Gestión Documental</t>
  </si>
  <si>
    <t>Gestión Financiera</t>
  </si>
  <si>
    <t>Gestión de Contratación</t>
  </si>
  <si>
    <t>Gestión asuntos disciplinarios</t>
  </si>
  <si>
    <t>Gestion de Tecnología Informática</t>
  </si>
  <si>
    <t>Gestión Jurídica</t>
  </si>
  <si>
    <t>Gestión de Comunicaciones</t>
  </si>
  <si>
    <t>Análisis y Mejora Contínua</t>
  </si>
  <si>
    <t>Gestión de Cooperación Internacional y Alianzas Estratégicas</t>
  </si>
  <si>
    <t>Formulación normativa y operativa</t>
  </si>
  <si>
    <t>Gestión territorial</t>
  </si>
  <si>
    <t>Fortalecimiento bomberil</t>
  </si>
  <si>
    <t>Inspección vigilancia y control</t>
  </si>
  <si>
    <t>CAUSAS EXTERNAS</t>
  </si>
  <si>
    <t>Gestión</t>
  </si>
  <si>
    <t>X</t>
  </si>
  <si>
    <t>1. Legal.
2.Operativo.
3. Credibilidad e Imagen.</t>
  </si>
  <si>
    <t>Anual</t>
  </si>
  <si>
    <t>Subdirector estratégico y de coordinación bomberil.</t>
  </si>
  <si>
    <t>Correos electrónicos</t>
  </si>
  <si>
    <t>Coordinación Operativa</t>
  </si>
  <si>
    <t>Favorecimiento a terceros con los reportes de información</t>
  </si>
  <si>
    <t>Económico
Político</t>
  </si>
  <si>
    <t>1,Falta de ética del personal del equipo de coordinación operativa
2. Falta de controles establecidos en los procedimientos del proceso</t>
  </si>
  <si>
    <t xml:space="preserve">Personal
Proceso </t>
  </si>
  <si>
    <t>Recibir o aceptar dinero u otra utilidad con la finalidad de  alterar la información de los reportes de emergencia, que busque un beneficio propio o de un tercero.</t>
  </si>
  <si>
    <t>1. Sanciones penales.
2. Sanciones fiscales.
3. Sanciones disciplinarias.
4.Mala imagen institucional.
5. Incumplimiento de los objetivos
sectoriales e institucionales. 
6, Perdida de la información</t>
  </si>
  <si>
    <t xml:space="preserve">Revisión semanal de la matriz general de emergencias </t>
  </si>
  <si>
    <t>Implementación de un software para el registro de emergencias</t>
  </si>
  <si>
    <t>Establecer controles para la emisión de los reportes de información de las emergencias</t>
  </si>
  <si>
    <t>No hay un procedimiento implementado para la revisión de los reportes de información de emergencias</t>
  </si>
  <si>
    <t>Se realiza el control semanalmente para evidencia y hallazgos</t>
  </si>
  <si>
    <t>Se realiza la revisión de cada reporte de emergencia que se emite</t>
  </si>
  <si>
    <t>La revisión  de la matriz de emergencias ha permitido evidenciar inconsistencia en los reportes y hacer su corrección oportunamente</t>
  </si>
  <si>
    <t>Subdirección estratégica y de coordinación bomberil</t>
  </si>
  <si>
    <t>Líder de la Citel</t>
  </si>
  <si>
    <t>Coordinador Sala Situacional</t>
  </si>
  <si>
    <t>Formato de revisión de la matriz de emergencias</t>
  </si>
  <si>
    <t xml:space="preserve">Formato de revisión y aprobación de informes </t>
  </si>
  <si>
    <t>Fortalecer el modelo de gestión integral de comunicaciones que permita informar y actualizar de manera efectiva, la actividad bomberil y de la UAE DNBC, en todo el territorio Nacional, acordes con los postulados del Plan Nacional de Desarrollo y de la misionalidad de la UAE DNBC</t>
  </si>
  <si>
    <t>Personal
Proceso
Tecnológicos</t>
  </si>
  <si>
    <t>Revelación  indebida de información secreta o sometida a reserva</t>
  </si>
  <si>
    <t>1. Sanciones penales.
2. Sanciones fiscales.
3. Sanciones disciplinarias.
4.Mala imagen institucional.
5.. Incumplimiento de los objetivos sectoriales e institucionales.
6. Perdida de información</t>
  </si>
  <si>
    <t>Capacitar al personal del área de comunicaciones sobre el uso reservado de la información.</t>
  </si>
  <si>
    <t>Equipo de gestión de comunicaciones</t>
  </si>
  <si>
    <t>No se ha aplicado el control, al no ser un tema en la agenda del programa de inducción y reinducción</t>
  </si>
  <si>
    <t>No hay inclusión del área de comunicaciones en el programa de inducción y reinducción de la DNBC</t>
  </si>
  <si>
    <t>Subdirector administrativo y financiero</t>
  </si>
  <si>
    <t>Equipo de talento Humano/equipo de comunicaciones</t>
  </si>
  <si>
    <t>Programa de inducción y reinducción y listas de asistencias</t>
  </si>
  <si>
    <t># de profesionales capacitados</t>
  </si>
  <si>
    <t>Aplicar el procedimiento para la publicación de la información</t>
  </si>
  <si>
    <t>Procedimiento de publicación de comunicación interna y externa</t>
  </si>
  <si>
    <t>Cada vez que se requiere realizar publicación de la información se aplica el procedimiento</t>
  </si>
  <si>
    <t>Se han respetado los filtros de control que establece el procedimiento de publicación de información y se ha publicado de forma veraz y sin publicar información reservada</t>
  </si>
  <si>
    <t>Socialización del procedimiento de publicación de información.</t>
  </si>
  <si>
    <t>Dirección General</t>
  </si>
  <si>
    <t>Profesional especializado en comunicaciones</t>
  </si>
  <si>
    <t># de socializaciones realizadas</t>
  </si>
  <si>
    <t>Acta de entrega o recibido de los elementos y equipos de comunicaciones</t>
  </si>
  <si>
    <t># de elementos o equipos recibidos</t>
  </si>
  <si>
    <t>Propender por la prestación del servicio público bomberil en todo el territorio nacional</t>
  </si>
  <si>
    <t xml:space="preserve">
Políticos
Sociales</t>
  </si>
  <si>
    <t>Personal
Proceso</t>
  </si>
  <si>
    <t xml:space="preserve">1. Personal insuficiente para hacer el monitoreo territorial 
2. Falta de acompañamiento de los demás procesos internos.
3. Falta de coordinación y comunicación entre los procesos
</t>
  </si>
  <si>
    <t xml:space="preserve">Prevaricato por omisión </t>
  </si>
  <si>
    <t>Omitir, retardar, rehusar o denegar un acto propio de las funciones del proceso.</t>
  </si>
  <si>
    <t>1. Sanciones penales.
2. Sanciones disciplinarias.
3.Mala imagen institucional.
4. Incumplimiento de los objetivos sectoriales e institucionales.</t>
  </si>
  <si>
    <t>Solicitud formal para la conformación de  un equipo de trabajo  para seguimiento territorial</t>
  </si>
  <si>
    <t>Manual de funciones y competencias.</t>
  </si>
  <si>
    <t>Solicitud por parte del profesional especializado para la coordinación territorial a la Subdirección Estratégica y de Coordinación Bomberil</t>
  </si>
  <si>
    <t xml:space="preserve">En elaboración de la solicitud </t>
  </si>
  <si>
    <t>No se ha contratado aún personal asociado al equipo de trabajo  para seguimiento territorial</t>
  </si>
  <si>
    <t>Asignar recursos para conformar  el equipo  de trabajo para el seguimiento territorial</t>
  </si>
  <si>
    <t>Subdirección administrativa y financiera</t>
  </si>
  <si>
    <t xml:space="preserve"> Rainer Narval Naranjo</t>
  </si>
  <si>
    <t>Contratos de prestación de servicios</t>
  </si>
  <si>
    <t># de profesionales contratados.</t>
  </si>
  <si>
    <t>Procedimiento en elaboración</t>
  </si>
  <si>
    <t>Solicitud de recursos de inversión a la subdirección administrativa y financiera</t>
  </si>
  <si>
    <t>Reiteración de asignación de recursos para el seguimiento, monitoreo y asesoría para la gestión territorial</t>
  </si>
  <si>
    <t>Presupuesto anual de la DNBC</t>
  </si>
  <si>
    <t xml:space="preserve"># de solicitudes de recursos </t>
  </si>
  <si>
    <t xml:space="preserve">Comunicaciones y seguimientos a entes territoriales </t>
  </si>
  <si>
    <t>Procedimiento, acompañamiento y asesorías a los entes territoriales y cuerpos de Bomberos Nacionales</t>
  </si>
  <si>
    <t>Comunicaciones elaboradas y enviadas a los entes territoriales y mapa subregional de seguimiento</t>
  </si>
  <si>
    <t>Los entes territoriales  han informado sobre su gestión pública territorial y se cuenta con los oficios</t>
  </si>
  <si>
    <t>Equipo de Gestión de Comunicaciones</t>
  </si>
  <si>
    <t>Ninguno, ya que se realizó la compra de los elementos y equipos de comunicaciones, y no se han obtenido, por ende el control  para mitigar el riesgo inicia con el recibido de los elementos solicitados.</t>
  </si>
  <si>
    <t xml:space="preserve">No es efectivo ya que no  se han brindado los elementos requeridos </t>
  </si>
  <si>
    <t>Subdirector Administrativo y Financiero</t>
  </si>
  <si>
    <t>Propender porque las actuaciones de la Entidad se ajusten a la normativa vigente en Colombia.</t>
  </si>
  <si>
    <t>1. Presión política</t>
  </si>
  <si>
    <t xml:space="preserve">
P. Personal.
</t>
  </si>
  <si>
    <t>1. Sanciones Penales.
2. Sanciones Fiscales.
3. Procesos disciplinarios
4. Mala imagen institucional.
5.Pérdida de información</t>
  </si>
  <si>
    <t xml:space="preserve">1. Legal.
2.Operativo.
3. Credibilidad e Imagen.
</t>
  </si>
  <si>
    <t>Dado que no hay unificación de la Gestión Jurídica no se ha establecido el responsable</t>
  </si>
  <si>
    <t>Es adecuada dado que se utiliza estos filtros en todas las respuestas que emite la entidad</t>
  </si>
  <si>
    <t>Documento enviado al órgano de control</t>
  </si>
  <si>
    <t>Por que todas las respuestas enviadas a los órganos de control contienen información veraz</t>
  </si>
  <si>
    <t>Realizar revisión trimestral de las respuestas enviadas ante los requerimientos de los órganos de control</t>
  </si>
  <si>
    <t>Planilla de control</t>
  </si>
  <si>
    <t>Determinar el grado de cumplimiento y efectividad del Sistema Integrado de Gestión y Control y apoyar a la Alta Dirección en la toma de decisiones y generación de acciones orientadas al cumplimiento de objetivos, metas y obligaciones originadas en la normatividad constitucional, legal, interna y en los convenios o contratos suscritos.</t>
  </si>
  <si>
    <t>Conflictos de interés, presión o amenazas internas o externas.</t>
  </si>
  <si>
    <t>1. Falta de ética en el equipo de control interno.
2. Entrega de información falsa o adulterada por parte del auditado.
3. Desconocimiento de la normatividad, el personal que participa en el proceso no está capacitado.</t>
  </si>
  <si>
    <t>Informes de auditoria no veraces.</t>
  </si>
  <si>
    <t>Falta de objetividad  y/o imparcialidad y/o veracidad en los informes de auditorias y/o seguimientos en favor propio o de un tercero.</t>
  </si>
  <si>
    <t>1. Hallazgos en auditorias de los entes de Control externos;
2. Pérdida de credibilidad en la gestión de la Entidad;
3. Generación de pánico, alertas y desconfianza;
 4. Deterioro de imagen y percepción de ciudadano sobre la gestión de la entidad.</t>
  </si>
  <si>
    <t>1. Legal.</t>
  </si>
  <si>
    <t>1. Revisión y Aprobación del cumplimiento de las actividades de la Asesoría de Control Interno.</t>
  </si>
  <si>
    <t>Aplicación del procedimiento e instructivo para la elaboración y seguimiento del plan de acción Institucional.</t>
  </si>
  <si>
    <t>TRIMESTRAL:
la periodicidad de esta actividad se debe al seguimiento, validación y retroalimentación en la ejecución de las actividades realizadas en el trimestre y ajustar el trimestre siguiente.</t>
  </si>
  <si>
    <t>Informes de auditoría.</t>
  </si>
  <si>
    <t>Revisión de actividades mensuales previo al cierre trimestral de seguimiento.</t>
  </si>
  <si>
    <t>Trimestral</t>
  </si>
  <si>
    <t># de actividades realizadas / # de actividades proyectadas en el periodo</t>
  </si>
  <si>
    <t>2. Revisión y aprobación de informes de auditoria interna.</t>
  </si>
  <si>
    <t>Procedimiento de Auditoria Interna</t>
  </si>
  <si>
    <t xml:space="preserve">MENSUAL:
Consecuente al procedimiento de auditoria, esta establecido que los informes de auditoria se deben verificar al termino de la misma, en termino de un mes. </t>
  </si>
  <si>
    <t>Informes de auditoría. Seguimiento a planes de auditoría y seguimiento a indicadores de gestión.</t>
  </si>
  <si>
    <t>Comprobación de evidencia de auditoria frente las auditorias realizadas.</t>
  </si>
  <si>
    <t>Mensual</t>
  </si>
  <si>
    <t># de Verificación de Evidencia de Auditorias / # de auditorias realizadas.</t>
  </si>
  <si>
    <t>3. Aplicación de técnicas de auditoria.</t>
  </si>
  <si>
    <t>Procedimiento de Auditoria Interna, ISO 9001, NTCGP-1000 / 2009, MECI.</t>
  </si>
  <si>
    <t>Evaluación de auditores.</t>
  </si>
  <si>
    <t>Se aplican las técnicas de auditoria requeridas para realizar una auditoria adecuada</t>
  </si>
  <si>
    <t>Retroalimentación del proceso de auditoria, Compromiso del código ético.</t>
  </si>
  <si>
    <t>Retroalimentación evaluación auditoria</t>
  </si>
  <si>
    <t>Conflictos de interés, presión o amenazas internas o externas;</t>
  </si>
  <si>
    <t>1. Falta de ética en el asesoramiento del equipo de control interno.
2. Alteración u ocultamiento de información ante decisiones concertadas entre la asesoría de control interno, las directivas de la entidad u otras áreas.</t>
  </si>
  <si>
    <t>Informes ante entes de control  adulterados.</t>
  </si>
  <si>
    <t>Presentación o transmisión de informes de ley inconsistentes o no veraces.</t>
  </si>
  <si>
    <t>1. Investigaciones de tipo disciplinario;
2. Responsabilidad fiscal y penal;
3. Pérdida de imagen institucional;
4. Pérdida de credibilidad al interior de la entidad en el ejercicio del control interno</t>
  </si>
  <si>
    <t>Designación del Asesor de Control Interno por la Presidencia de la República</t>
  </si>
  <si>
    <t>Ley 1474 del 2011, artículo 8º, parágrafo 1 y 2.</t>
  </si>
  <si>
    <t>Presidente de la República</t>
  </si>
  <si>
    <t>OCASIONAL:
Este control procede a la ocasión del nombramiento del asesor de control interno por parte del Presidente de la Republica, lo cual es que nazca la necesidad.</t>
  </si>
  <si>
    <t xml:space="preserve">Decreto de nombramiento </t>
  </si>
  <si>
    <t>Socialización y Sensibilización del Código de Ética,
Compromiso mediante carta de compromiso de ética y anticorrupción.</t>
  </si>
  <si>
    <t>Ocasional</t>
  </si>
  <si>
    <t>Crear, mantener y desarrollar un grupo humano con talento, habilidad y motivación para lograr las metas de la organización con eficiencia y un ambiente adecuado para que las personas crezcan y alcancen sus objetivos individuales.</t>
  </si>
  <si>
    <t>E- Económicos
T-Tecnológico</t>
  </si>
  <si>
    <t xml:space="preserve">E- Recortes presupuestales por cambio en situación macroeconómica puede inducir al funcionario a alterar el software.
T- Alteración de la información almacenada por el proveedor.
</t>
  </si>
  <si>
    <t>P- Personal</t>
  </si>
  <si>
    <t>Alteración intencional del  Software de Nómina</t>
  </si>
  <si>
    <t>1. Sanciones penales.
2. Sanciones fiscales.
3. Sanciones disciplinarias.
4.Mala imagen institucional.
5.Utilización indebida de recursos.</t>
  </si>
  <si>
    <t>1. Legal.
2.Operativo.
3. Credibilidad e Imagen.
4.Confidencialidad de la información</t>
  </si>
  <si>
    <t xml:space="preserve">Realizar cambio mensual de contraseña en el software de nómina </t>
  </si>
  <si>
    <t>Es mensual y se considera adecuada</t>
  </si>
  <si>
    <t>Planillas de auditoría generada por el software donde se evidencia usuario, hora, fecha y día del cambio de contraseña.</t>
  </si>
  <si>
    <t>Dado que no se ha tenido hasta el momento problemas con la nómina.</t>
  </si>
  <si>
    <t>Rainer Narval Naranjo</t>
  </si>
  <si>
    <t xml:space="preserve">Caracterización del proceso </t>
  </si>
  <si>
    <t>Políticas de operación del proceso.</t>
  </si>
  <si>
    <t>Ninguna</t>
  </si>
  <si>
    <t>Realizar backup semanalmente de la base de datos del software de nómina</t>
  </si>
  <si>
    <t>Back up realizados.</t>
  </si>
  <si>
    <t>Planillas de backup</t>
  </si>
  <si>
    <t>Las planillas (3) contienen los 16 registros de backup</t>
  </si>
  <si>
    <t>Seguimiento de los riesgos de corrupción  Mayo - Agosto</t>
  </si>
  <si>
    <t>Acciones y Fuentes de verificación</t>
  </si>
  <si>
    <t>Avance del indicador</t>
  </si>
  <si>
    <t>Observaciones</t>
  </si>
  <si>
    <t>Solicitar al área de Talento Humano inclusión del área de comunicaciones en el programa de inducción y reinducción para referirse al manejo de información reservada</t>
  </si>
  <si>
    <t>Suministrar y administrar bienes y servicios generales y de mantenimiento así como planificar y gestionar las estrategias en materia ambiental en cumplimiento de la misión institucional y de la normatividad vigente.</t>
  </si>
  <si>
    <t xml:space="preserve">Económicos
Políticos
</t>
  </si>
  <si>
    <t>Infraestructura
Personal
Procesos
Tecnología</t>
  </si>
  <si>
    <t>Peculado por apropiación / por uso</t>
  </si>
  <si>
    <t>1.Sanciones Penales
2.Procesos disciplinarios.
3.Mala imagen institucional.
4. Utilización indebida de recursos.</t>
  </si>
  <si>
    <t>Contratar personal calificado para el manejo y control de inventarios de la entidad</t>
  </si>
  <si>
    <t>Caracterización del proceso de gestión administrativa y documentación de los procedimientos relacionados con almacén con el fin de tener los elementos para elaborar los estudios previos/ Manual de contratación.</t>
  </si>
  <si>
    <t>Subdirector administrativo y financiero.</t>
  </si>
  <si>
    <t xml:space="preserve">Contrato de prestación de servicios </t>
  </si>
  <si>
    <t>La contratación ha permitido organizar el inventario de la DNBC y establecer controles efectivos.</t>
  </si>
  <si>
    <t>Implementar el software de inventarios</t>
  </si>
  <si>
    <t>Rainer Narval Naranjo Charrasquiel</t>
  </si>
  <si>
    <t>Laura Campuzano</t>
  </si>
  <si>
    <t>Reportes arrojados por el software de inventarios</t>
  </si>
  <si>
    <t>Software adquirido</t>
  </si>
  <si>
    <t>Se solicitará dentro de las necesidades de funcionamiento para la vigencia 2017 la adquisición de un software de inventarios.</t>
  </si>
  <si>
    <t>Administrar los recursos tecnológicos de manera que proporcionen en forma oportuna, eficiente y transparente la información necesaria para el cumplimiento de los fines misionales de la Dirección Nacional de Bomberos de Colombia  y formular políticas, procedimientos y buenas prácticas para el manejo de la información de la entidad.</t>
  </si>
  <si>
    <t>Pr- Proceso.
P. Personal.
T. Tecnológico.</t>
  </si>
  <si>
    <t>Manipulación de los sistemas de información de la entidad, para usos indebidos y no autorizados</t>
  </si>
  <si>
    <t>1. Sanciones penales.
2. Sanciones fiscales.
3. Sanciones disciplinarias.
4.Mala imagen institucional.
5.. Incumplimiento de los objetivos sectoriales e institucionales.
6. Perdida de información.</t>
  </si>
  <si>
    <t>Funcionamiento del Firewall con reglas de acceso de manera permanente</t>
  </si>
  <si>
    <t>Equipo de gestión de T.I.</t>
  </si>
  <si>
    <t>La frecuencia del control no ha sido establecida.</t>
  </si>
  <si>
    <t>Las reglas se encuentran implementadas en el software</t>
  </si>
  <si>
    <t>El servicio se ha ofrecido continuamente sin problemas-</t>
  </si>
  <si>
    <t>Verificar el funcionamiento del Firewall con reglas de acceso trimestralmente</t>
  </si>
  <si>
    <t>Print pantalla del acceso al software (fecha y hora de ingreso)</t>
  </si>
  <si>
    <t># de verificaciones trimestrales.</t>
  </si>
  <si>
    <t>Dado que hasta hace poco se socializó la efectividad del control aun no puede establecerse</t>
  </si>
  <si>
    <t>Mensaje de correo</t>
  </si>
  <si>
    <t># de socializaciones  trimestrales.</t>
  </si>
  <si>
    <t>Semanal/Quincenal</t>
  </si>
  <si>
    <t># de back ups realizados</t>
  </si>
  <si>
    <t>Dado que no hay unificación del proceso Jurídica no se ha establecido el responsable</t>
  </si>
  <si>
    <t>Asociar la revisión trimestral de las respuestas enviadas ante los requerimientos de los órganos de control a un procedimiento jurídico que defina el responsable.</t>
  </si>
  <si>
    <t>Documentación del proceso jurídico.</t>
  </si>
  <si>
    <t>Es necesario determinar la conformación del proceso jurídico.</t>
  </si>
  <si>
    <t>Coordinar acciones de las Instituciones Bomberiles de Colombia con el Ministerio de Relaciones Exteriores, la Agencia Presidencial de Cooperación Internacional de Colombia APC – Colombia, entidades de Gobierno y Cooperantes, que permitan la consecución de recursos financieros, físicos, humanos y técnicos con el fin de complementar las acciones que realiza el Gobierno Nacional a través de la DNBC en el Fortalecimiento de los Bomberos de Colombia, aportando de igual forma, al cumplimiento de las metas establecidas en el Plan Nacional de Desarrollo, las metas sectoriales y las metas en la formulación estratégica de la DNBC.</t>
  </si>
  <si>
    <t xml:space="preserve">Políticos
</t>
  </si>
  <si>
    <t>Manejo indebido de  la gestión de capacitación y entrenamiento con recursos del cooperante</t>
  </si>
  <si>
    <t>1. Credibilidad e Imagen.</t>
  </si>
  <si>
    <t>Aplicación de procedimiento para la selección del postulado</t>
  </si>
  <si>
    <t>Permanente/Diario toda vez que el procedimiento se debe aplicar cada vez que se presenta 1 convocatoria.</t>
  </si>
  <si>
    <t>Soportes de la Convocatoria</t>
  </si>
  <si>
    <t>Se ha complementado la estrategia nacional de fortalecimiento bomberil</t>
  </si>
  <si>
    <t>Cristhian Urrego</t>
  </si>
  <si>
    <t>Permanente/Diario</t>
  </si>
  <si>
    <t>N° convocatorias realizadas con soporte</t>
  </si>
  <si>
    <t>L- Desconocimiento u omisión de la aplicación de la normatividad vigente por parte de las instituciones bomberiles</t>
  </si>
  <si>
    <t xml:space="preserve">Manejo indebido de los recursos gestionados a través de cooperantes por las Instituciones Bomberiles diferentes a la DNBC </t>
  </si>
  <si>
    <t>1. Multas, sanciones y otros procesos legales para todos los implicados en el proceso de una potencial investigación</t>
  </si>
  <si>
    <t>Difundir y socializar la normatividad vigente para la consecución de recursos internacionales</t>
  </si>
  <si>
    <t>Guía de cooperación y relacionamiento internacional para los bomberos de Colombia</t>
  </si>
  <si>
    <t>La frecuencia es trimestral y es adecuada porque ha disminuido los errores en la ejecución de recursos</t>
  </si>
  <si>
    <t>Circulares e informes de comisión</t>
  </si>
  <si>
    <t>N° de circulares enviadas trimestralmente</t>
  </si>
  <si>
    <t>Guía de cooperación y relacionamiento internacional para los bomberos de Colombia y resolución 0661 de 2014.</t>
  </si>
  <si>
    <t>Circulares y guías de cooperación</t>
  </si>
  <si>
    <t>Se ha evitado a través de este control el lavado de activos por parte de los cuerpos de Bomberos con recursos gestionados a través de cooperantes.</t>
  </si>
  <si>
    <t>Semestral</t>
  </si>
  <si>
    <t>N° de circulares enviadas semestralmente</t>
  </si>
  <si>
    <t>La primera circular fue enviada el 25 de Abril</t>
  </si>
  <si>
    <t>La otra circular se enviará durante el segundo semestre del año.</t>
  </si>
  <si>
    <t>P- Vicios en la elección del beneficiario final  por parte de la DNBC.
Pr- Personal a cargo del proceso no esta capacitado en la ejecución del procedimiento de gestión de recursos.
P- Personal   cargo del proceso no esta interesado en aplicar correctamente el  procedimiento de gestión de recursos.</t>
  </si>
  <si>
    <t xml:space="preserve">Manejo indebido de los recursos gestionados a través de cooperantes por parte de la DNBC </t>
  </si>
  <si>
    <t>Omisión de la objetivos estratégicos misionales por parte de la alta dirección  entorpeciendo el fortalecimiento nacional en beneficio de cuerpos de bomberos que no son prioridad</t>
  </si>
  <si>
    <t>1. Legal.
2.Disciplinario.
3. Credibilidad e Imagen.</t>
  </si>
  <si>
    <t>Aplicación de lineamientos para la selección del postulado y el manejo de los recursos</t>
  </si>
  <si>
    <t>Permanente/Diario toda vez que el procedimiento se debe aplicar cada vez que se presenta 1 gestión de recursos</t>
  </si>
  <si>
    <t>Informe del proyecto</t>
  </si>
  <si>
    <t>Al tener claro los lineamientos y  las estrategias se ha podido gestionar adecuadamente los recursos.</t>
  </si>
  <si>
    <t>N° de informes presentados</t>
  </si>
  <si>
    <t>Establecer procedimiento de la CITEL en donde se especifique la revisión semanal  de la matriz de emergencias.</t>
  </si>
  <si>
    <t>Procedimiento de la CITEL con el formato para la revisión de la matriz de emergencias como un registro de este.</t>
  </si>
  <si>
    <t>Procedimiento terminado</t>
  </si>
  <si>
    <t>Coordinador sala situacional (Juan Carlos Puerto)</t>
  </si>
  <si>
    <t>Formato de revisión de informe semanal.</t>
  </si>
  <si>
    <t>Procedimiento de la SALA SITUACIONAL con el formato para la revisión de la matriz de emergencias como un registro de este</t>
  </si>
  <si>
    <t xml:space="preserve">Implementación del software </t>
  </si>
  <si>
    <t xml:space="preserve">El profesional especializado para la coordinación territorial realiza seguimientos cada cuatro meses a los entes territoriales </t>
  </si>
  <si>
    <t>Se realizaron 16 back up de nómina y 5 de correo institucional</t>
  </si>
  <si>
    <t>Se elaboró la socialización de la política de correo el día viernes 26 de Agosto por correo electrónico.</t>
  </si>
  <si>
    <t>Se solicitó la inclusión  al proceso de Capacitación a los funcionarios y contratistas de la entidad con el Área de Talento Humano.</t>
  </si>
  <si>
    <t>El proceso se pone en marcha al momento de  capacitar  al personal nuevo de la entidad.</t>
  </si>
  <si>
    <t>La presentación esta hecha en la plataforma de emaze y puede ser consultada en el siguiente link:  https://www.emaze.com/@AZFLITCR/dnbc---poltica-de</t>
  </si>
  <si>
    <t xml:space="preserve">se programará la fecha para los siguientes días del mes de agosto del  29 al 31 </t>
  </si>
  <si>
    <t xml:space="preserve">Solicitud realizada al Subdirección Administrativa y Financiera </t>
  </si>
  <si>
    <t>El proceso de solicitud, llegó hasta donde nosotros dejamos pactada la solicitud, el avance del indicador depende de la respuesta  que nos de el área mencionada.</t>
  </si>
  <si>
    <t>Es el 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</si>
  <si>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I-Infraestructura
Pr- Proceso
T-Tecnología
P-Personal
</t>
  </si>
  <si>
    <t>Pérdida intencional de documentación</t>
  </si>
  <si>
    <t>Pérdida intencional  de documentos por parte de un funcionario o contratista atentando contra el acceso a la información y transparencia en favor de intereses de un tercero</t>
  </si>
  <si>
    <t>1. Sanciones penales.
2. Sanciones fiscales.
3. Sanciones disciplinarias.
4.Mala imagen institucional.
5. Incumplimiento de los objetivos sectoriales e institucionales.
6. Perdida de información.</t>
  </si>
  <si>
    <t>1. Legal.
2. Credibilidad e Imagen.
3. Confidencialidad de la información.</t>
  </si>
  <si>
    <t>Adecuada implementación del Reglamento interno de archivo y correspondencia y del Programa de Gestión Documental</t>
  </si>
  <si>
    <t>Reglamento interno de archivo y correspondencia y Programa de Gestión Documental</t>
  </si>
  <si>
    <t xml:space="preserve">Profesional o Contratista de gestión documental </t>
  </si>
  <si>
    <t>Anualmente se actualiza el reglamento interno y el programa de gestión documental.</t>
  </si>
  <si>
    <t>No han sido efectivo el control por el desconocimiento de los funcionarios relacionado con el reglamento interno y el programa de gestión documental. Omisión de la reglamentación establecida por algunos funcionarios.</t>
  </si>
  <si>
    <t>Sensibilización del Reglamento interno de archivo y correspondencia y del Programa de Gestión Documental</t>
  </si>
  <si>
    <t>Jhon Warner Paz</t>
  </si>
  <si>
    <t>Actas de asistencia</t>
  </si>
  <si>
    <t>No. De funcionarios de la DNBC que asisten</t>
  </si>
  <si>
    <t>Se digitalizó la documentación de gestión humana, CITEL y financiera para proceder a digitalizar</t>
  </si>
  <si>
    <t>5 m lineales</t>
  </si>
  <si>
    <t xml:space="preserve">Gestión de atención al usuario </t>
  </si>
  <si>
    <t>Brindar un servicio de atención al usuario de calidad que se ocupe de recibir, distribuir y hacer seguimiento de las solicitudes, peticiones, quejas, reclamos, sugerencias y denuncias que ingresan a la Dirección Nacional de Bomberos de Colombia, provenientes de los diferentes usuarios,  gestionando una respuesta oportuna y entrega efectiva de cada requerimiento a los destinatarios; así mismo, establecer métodos que permitan obtener y medir el grado de satisfacción de las necesidades y expectativas de los mismos.</t>
  </si>
  <si>
    <t xml:space="preserve"> Recortes presupuestales por cambio en situación macroeconómica
Cambios en la legislación y políticas públicas pueden generar desconocimiento de la Ley</t>
  </si>
  <si>
    <t>Personal
Proceso
Tecnología</t>
  </si>
  <si>
    <t>Concusión/Cohecho propio/cohecho impropio</t>
  </si>
  <si>
    <t>Aceptación indebida de dineros por parte de los servidores que reciben PQRSD en beneficio de una respuesta rápida o a favor de los mismos.</t>
  </si>
  <si>
    <t>Cumplir con los procedimientos establecidos por el proceso de Atención al usuario para la atención de PQRSD</t>
  </si>
  <si>
    <t>Procedimientos para la atención de los canales de recepción de PQRSD</t>
  </si>
  <si>
    <t xml:space="preserve">Rainer Narval Naranjo
</t>
  </si>
  <si>
    <t>Formato de control de PQRSD</t>
  </si>
  <si>
    <t>Es un control efectivo porque se ha mejorado la calidad  y tiempo de la respuesta de las PQRSD</t>
  </si>
  <si>
    <t>Seguimiento por parte de la oficina de atención al usuario al sistema de turnos de las PQRSD que recibe la Dirección.</t>
  </si>
  <si>
    <t>La frecuencia de ejecución semanal  es adecuada ya que permite llevar un control de los tiempos de atención de las de PQRSD.</t>
  </si>
  <si>
    <t>Es efectiva porque se puede verificar si se esta priorizando indebidamente la atención de alguna PQRSD.</t>
  </si>
  <si>
    <t xml:space="preserve">Informes mensuales de PQRSD 
</t>
  </si>
  <si>
    <t>La frecuencia mensual es adecuada porque se cuenta con información consolidada sobre PQRSD.</t>
  </si>
  <si>
    <t xml:space="preserve">Informe mensual estadístico </t>
  </si>
  <si>
    <t>Porque es un control que consolida adecuadamente la información relevante para detectar posibles irregularidades.</t>
  </si>
  <si>
    <t>Recortes presupuestales por cambio en la situación macroeconómica.</t>
  </si>
  <si>
    <t>P- Personal Insuficiente
P-Cambios en la legislación y políticas públicas.
Pr-Entidad nueva
Pr- Ausencia de procesos estandarizados
T- Carencia de dominio propio de la página WEB
T- Débil sistema de información interna</t>
  </si>
  <si>
    <t>Prevaricato</t>
  </si>
  <si>
    <t xml:space="preserve">Proferir respuestas, conceptos, resoluciones y demás actos administrativos que sean manifiestamente contrarios a la ley, a sabiendas que su veredicto es injusto, en favor de un particular. </t>
  </si>
  <si>
    <t>Se cuenta dentro de los procedimientos la actividad de revisar la información que se proyecta en las respuestas a cargo de los responsables de firmar, en esa medida entre mayo y agosto se reviso la consistencia de  aproximadamente  607 respuestas a PQRSD</t>
  </si>
  <si>
    <t xml:space="preserve">Frente a los procedimientos de PQRSD, la of. De atención al usuario tiene la actividad de hacer seguimiento a todos los requerimientos que ingresan a la DNBC, en esa medida se efectuaron aproximadamente  607 seguimientos que corresponden a las PQRSD registradas por la oficina </t>
  </si>
  <si>
    <t>La of. De atención al usuario ha realizado 6 informes estadísticos correspondientes a los meses de enero a junio , los mismo están publicados en la pág. Web de la DNBC.</t>
  </si>
  <si>
    <t>6 informes
 de 12</t>
  </si>
  <si>
    <t>Se cuenta dentro de los procedimientos la actividad de revisar la información que se proyecta en las respuestas a cargo de los responsables de firmar, en esa medida entre enero y mayo se reviso la consistencia de  aproximadamente  607  respuestas a PQRSD</t>
  </si>
  <si>
    <t>Orientar, administrar, mantener y controlar el Sistema Integrado de Gestión y Control SIGEC mediante acciones coordinadas con las dependencias de la entidad a través de orientaciones, procesos, políticas, metodologías, instancias e instrumentos para  garantizar un ejercicio articulado y armónico que permita   dirigir y evaluar el desempeño institucional en términos de calidad  en la prestación de los servicios a cargo de la DNBC enmarcados en los planes nacional de desarrollo, los lineamientos del ministerio del interior y el direccionamiento estratégico de la DNBC.</t>
  </si>
  <si>
    <t>1. Presión externa.</t>
  </si>
  <si>
    <t>P-Personal
Pr-Proceso
T-Tecnología</t>
  </si>
  <si>
    <t>Reportar información no veraz de los seguimiento realizados</t>
  </si>
  <si>
    <t>Alterar intencionalmente la información a consolidar por parte de un funcionario y/o contratista del proceso con el fin de distorsionar los resultados de los seguimientos realizados en los planes de mejoramiento y los mapas de riesgos en beneficio de algún funcionario.</t>
  </si>
  <si>
    <t>1. Legal.
2. Credibilidad e Imagen.</t>
  </si>
  <si>
    <t>Resolución 323 del 2015 "Por medio de la cual se reglamenta el SIGEC y se crean los equipos de trabajo institucional de la DNBC"</t>
  </si>
  <si>
    <t>Comité directivo del SIGEC</t>
  </si>
  <si>
    <t>La resolución 323 describe sesiones ordinarias mensuales y extraordinarias cuando las necesidades así lo exijan.</t>
  </si>
  <si>
    <t>Actas de reunión del comité directivo del SIGEC</t>
  </si>
  <si>
    <t>Pilar Arguello</t>
  </si>
  <si>
    <t>Manipulación o adulteración de la documentación de los procesos de la  DNBC.</t>
  </si>
  <si>
    <t xml:space="preserve">
1. Sanciones disciplinarias.
2. Mala imagen institucional y perdida de credibilidad.
3. Pérdida de información.
</t>
  </si>
  <si>
    <t>Especificar las actividades a realizar para garantizar  el control de documentos en la DNBC</t>
  </si>
  <si>
    <t>Procedimiento de control de documentos del SIGEC</t>
  </si>
  <si>
    <t>El procedimiento se publica y tiene cambios (nuevas versiones) de acuerdo a las necesidades que se vayan presentando</t>
  </si>
  <si>
    <t>Formatos asociados al procedimiento</t>
  </si>
  <si>
    <t xml:space="preserve">A través del procedimiento, se aclaró la manera correcta de crear, actualizar y eliminar documentos. Se especifican los responsables de las publicaciones y el manejo de la carpeta compartida donde se publican. </t>
  </si>
  <si>
    <t>Documento publicado en carpeta interna</t>
  </si>
  <si>
    <t>Procedimiento documentado</t>
  </si>
  <si>
    <t>El procedimiento de control de documentos esta vigente desde el 22 de Agosto del 2016</t>
  </si>
  <si>
    <t>Adoptar el Modelo Integrado de Planeación y Gestión incorporado en el Sistema Integrado de Gestión y Control, determinando el curso de acción que ha de seguirse en la DNBC en el mediano y largo plazo estableciendo la estrategia corporativa, la secuencia de acciones a realizar, la determinación de tiempo y la proyección, asignación, seguimiento y modificaciones al presupuesto de funcionamiento e inversión necesarios para el cumplimiento de las metas establecidas en el Plan Nacional de Desarrollo, las metas sectoriales y las metas en la formulación estratégica de la DNBC.</t>
  </si>
  <si>
    <t>Económicos.
Políticos</t>
  </si>
  <si>
    <t>1. Personal insuficiente para  evaluar la formulación de los proyectos de inversión en sus diferentes etapas.
2. Falta de conocimiento de la Subdirección Estratégica y de Coordinación Bomberil respecto a  las exigencias requeridas para la  formulación y seguimiento de los proyectos de inversión.
3. Falta de un procedimiento para la formulación de los proyectos de inversión.</t>
  </si>
  <si>
    <t>Formulación viciada de los proyectos de inversión.</t>
  </si>
  <si>
    <t>Formulación de proyectos de inversión desviados de los objetivos del Plan Nacional de Desarrollo, los objetivos del Ministerio del Interior y de los objetivos de la DNBC  por parte de funcionarios y/o contratistas responsables,  ocasionando la indebida utilización de los recursos del Estado  con el fin de favorecer intereses personales o de un tercero</t>
  </si>
  <si>
    <t xml:space="preserve">
1. Sanciones fiscales.
2. Sanciones disciplinarias.
3.Mala imagen institucional.
4.Utilización indebida de recursos.
5. Incumplimiento de los objetivos sectoriales e institucionales.</t>
  </si>
  <si>
    <t>Solicitud formal para la conformación de  un equipo de trabajo de planeación estratégica.</t>
  </si>
  <si>
    <t>Dirección General.</t>
  </si>
  <si>
    <t>Solicitud por parte del profesional especializado en planeación a través de los comités directivos del SIGEC.</t>
  </si>
  <si>
    <t>No se ha contratado aún personal asociado al equipo de planeación.</t>
  </si>
  <si>
    <t>Asignar recursos para conformar  el equipo  de planeación estratégica.</t>
  </si>
  <si>
    <t>Se asignaron de los recursos de la subcuenta bomberos la cual estaba administrada por la UNGRD. Sin embargo, en el mes de Agosto, se hizo la transferencia de los recursos al FNB motivo por el cual, no se realizó la contratación. Dado lo anterior, se solicita nuevamente la asignación de recursos para el proceso de Planeación Estratégica dado el amplio alcance del proceso.</t>
  </si>
  <si>
    <t>Se asignaron de los recursos de la subcuenta bomberos la cual estaba administrada por la UNGRD. Sin embargo, en el mes de Agosto, se hizo la transferencia de los recursos al FNB motivo por el cual, no se realizó la contratación. Dado lo anterior, se solicita nuevamente la asignación de recursos para el proceso de Planeación Estratégica dado el amplio alcance del proceso y la actual deficiencia de personal.</t>
  </si>
  <si>
    <t>Asignación de las personas encargadas de  formular los proyectos de inversión en la subdirección estratégica y de coordinación bomberil.</t>
  </si>
  <si>
    <t>Manual del usuario SUIFP.</t>
  </si>
  <si>
    <t>La asignación actualmente se hace como mínimo de manera anual desde el rol jefe de planeación.</t>
  </si>
  <si>
    <t>La persona asignada con el rol de formulación no ha sido capacitada por parte del DNP</t>
  </si>
  <si>
    <t>Correos electrónicos enviados</t>
  </si>
  <si>
    <t>Se enviaron correos electrónicos solicitando estas capacitaciones desde el mes de Marzo sin respuesta por parte de la Dirección de Inversión y Finanzas Públicas.</t>
  </si>
  <si>
    <t>Documentar y divulgar el procedimiento para la formulación, actualización y seguimiento a los proyectos de inversión.</t>
  </si>
  <si>
    <t>Procedimiento documentado u divulgado</t>
  </si>
  <si>
    <t># de procedimientos documentados</t>
  </si>
  <si>
    <t>2. Intereses políticos. 
2. Amenazas y presiones externas</t>
  </si>
  <si>
    <t>1. Entrega de información adulterada por parte de las dependencias.
2. Presión interna.
3. Conflictos de interés.
4. Falta de ética del equipo de planeación.
5. Desconocimiento de la construcción de informes por parte del equipo de planeación.
6. Ausencia de filtros de información por parte de la alta dirección.</t>
  </si>
  <si>
    <t>Informes de seguimiento a los planes de la DNBC no veraces</t>
  </si>
  <si>
    <t xml:space="preserve">
1. Sanciones disciplinarias.
2. Mala imagen institucional y perdida de credibilidad.
3. Pérdida de información.
4. Incumplimiento de los objetivos sectoriales e institucionales.</t>
  </si>
  <si>
    <t>Se enviaron a todos los municipios que cuentan con Cuerpo de Bomberos Voluntarios, la solicitud de cumplimiento de la ley 1575 de 2012</t>
  </si>
  <si>
    <t>Apropiarse, usar o autorizar el uso indebido de bienes del Estado por parte de un colaborador, atentando contra la administración pública en  beneficio de un particular o de un tercero.</t>
  </si>
  <si>
    <t>Acceso al software de nómina por parte de algún funcionario, con el fin de  modificar o borrar  información intencionalmente a favor propio o de un tercero.</t>
  </si>
  <si>
    <t>MODIFICACION REALIZADA</t>
  </si>
  <si>
    <t>Causas</t>
  </si>
  <si>
    <t>Periodo de ejecuciòn</t>
  </si>
  <si>
    <t>Riesgo</t>
  </si>
  <si>
    <t>Calificación del control</t>
  </si>
  <si>
    <t>Nuevo control</t>
  </si>
  <si>
    <t>Contrato de prestación de servicios</t>
  </si>
  <si>
    <t>Persona calificada contratada</t>
  </si>
  <si>
    <t>Rainer Narval Naranjo Charrasquiel/Luz Helena Giraldo</t>
  </si>
  <si>
    <t>Contrato de prestación de servicios No. 61 del 15 de julio de 2016</t>
  </si>
  <si>
    <t>Planillas semanales</t>
  </si>
  <si>
    <t># de planillas revisadas semanalmente</t>
  </si>
  <si>
    <t>Formato de control</t>
  </si>
  <si>
    <t xml:space="preserve"># de PQRSD respondidas/ PQRSD recibidas </t>
  </si>
  <si>
    <t>Seguimiento por parte de la oficina de atención al usuario al sistema de turnos de las PQRSD que recibe la Dirección con el fin de que todas las PQRSD sean atendidas sin excepción.</t>
  </si>
  <si>
    <t xml:space="preserve">Elaboración de informes mensuales estadísticos sobre la recepción y respuesta a PQRSD con el fin de evidenciar hechos irregulares </t>
  </si>
  <si>
    <t>Semanal</t>
  </si>
  <si>
    <t>Diario</t>
  </si>
  <si>
    <t># de informes realizados y aprobados</t>
  </si>
  <si>
    <t>Informe mensual estadístico</t>
  </si>
  <si>
    <t>Se hace la acotación de "aproximadamente",  pues aún no se cuenta con los informes del mes de julio y el mes de agosto 
aún se encuentra en curso</t>
  </si>
  <si>
    <t>Se hace la acotación de "aproximadamente", pues aún no se cuenta con los informes del mes de julio y el mes de agosto 
aún se encuentra en curso</t>
  </si>
  <si>
    <t>Se hace la acotación  de "aproximadamente", pues aún no se cuenta con los informes del mes de julio y el mes de agosto aún se encuentra en curso</t>
  </si>
  <si>
    <t>Se hace la acotación de "aproximadamente", pues aún no se cuenta con los informes del mes de julio y el mes de agosto aún se encuentra en curso</t>
  </si>
  <si>
    <t>Políticas de operación del proceso establecidas</t>
  </si>
  <si>
    <t>Establecer y expedir directrices jurídicas técnicas y operativas que orienten el desarrollo de la gestión de los Cuerpos de Bomberos</t>
  </si>
  <si>
    <t xml:space="preserve">
Políticos y legislativos</t>
  </si>
  <si>
    <t>1. Personal no capacitado  en normatividad bomberil 
2. Falta de controles previos a la aprobación de actos administrativos, comunicados y respuestas a PQRSD
3. Falta de comunicación y colaboración entre los procesos</t>
  </si>
  <si>
    <t>Formulación  de actos como resoluciones, circulares y/o conceptos manifiestamente contrarios a la ley</t>
  </si>
  <si>
    <t>1. Sanciones penales.
2. Sanciones fiscales 
3. Sanciones disciplinarias.
4.Mala imagen institucional.
5. Incumplimiento de los objetivos sectoriales e institucionales.</t>
  </si>
  <si>
    <t xml:space="preserve"> Revisión de los actos administrativos y respuestas a PQRSD  por parte del coordinador del grupo de formulación normativa y operativa o por parte del asesor del despacho para evitar clientelismo, trafico de influencias, decisiones ajustadas a intereses particulares y/o Soborno</t>
  </si>
  <si>
    <t>Coordinador del grupo de formulación normativa y operativa o  asesor del despacho.</t>
  </si>
  <si>
    <t>Se realiza cada vez que se genera un acto administrativo o respuesta a PQRSD</t>
  </si>
  <si>
    <t xml:space="preserve">El coordinador del grupo de formulación normativa y operativa o en su defecto el asesor del despacho revisan los actos administrativos o respuestas a PQRSD proyectadas antes de su  aprobación </t>
  </si>
  <si>
    <t>Subdirector estratégico y de Coordinación Bomberil</t>
  </si>
  <si>
    <t xml:space="preserve">Ronny Romero Valencia </t>
  </si>
  <si>
    <t>Establecer filtros de control a cada acto administrativo y respuesta a PQRSD antes de su aprobación, por parte del Subdirector estratégico y de coordinación bomberil, así como la Dirección General</t>
  </si>
  <si>
    <t xml:space="preserve">Subdirector estratégico y de coordinación bomberil o Dirección General </t>
  </si>
  <si>
    <t>Ronny Romero Valencia</t>
  </si>
  <si>
    <t>1. Intereses políticos. Amenazas y presiones externas</t>
  </si>
  <si>
    <t xml:space="preserve">1. Personal insuficiente para el control de las actividades del proceso
2. Presión interna.
3. Conflictos de interés.
4. Falta de ética del equipo de formulación normativa y operativa 
5. Desconocimiento de la construcción de informes por parte del equipo de planeación.
6. Débil sistema de información interna </t>
  </si>
  <si>
    <t>Cohecho propio e impropio</t>
  </si>
  <si>
    <t>Recibir o aceptar para si o para otro dinero u otra utilidad o promesa remuneratoria, directa o indirecta, por acto que deba ejecutar en el desempeño de las actividades del proceso o retardar u omitir un acto propio del proceso</t>
  </si>
  <si>
    <t>1. Sanciones penales.
2. Sanciones fiscales 
3. Sanciones disciplinarias.
4. Mala imagen institucional y perdida de credibilidad.
5. Incumplimiento de los objetivos sectoriales e institucionales.</t>
  </si>
  <si>
    <t>Todos los pronunciamientos emitidos por parte de este proceso elaborados en el periodo comprendido entre Mayo y Agosto del presente año, se realizaron conforme a la ley, y los mismos fueron revisados y autorizados por los funcionarios y contratistas correspondientes</t>
  </si>
  <si>
    <t>Evaluación y Seguimiento</t>
  </si>
  <si>
    <t>Falta de personal en el proceso dificulta la creación del procedimiento.</t>
  </si>
  <si>
    <t>Cuatrimestral</t>
  </si>
  <si>
    <t xml:space="preserve"># de comunicaciones enviadas </t>
  </si>
  <si>
    <t xml:space="preserve">Nuevo control </t>
  </si>
  <si>
    <t xml:space="preserve">Económicos.
</t>
  </si>
  <si>
    <t xml:space="preserve">1. Recortes presupuestales por cambios en la situación macroeconómica.
</t>
  </si>
  <si>
    <t>Investigación a funcionarios del área y emprender acciones de tipo legal a los implicados afectando su imagen y la de la DNBC</t>
  </si>
  <si>
    <t>Radicación en el área financiera de  la documentación para trámite de pago debidamente foliada y con la lista de chequeo con el visto bueno del supervisor o jefe inmediato, en donde se certifique que la documentación entregada está completa y debidamente diligenciada.</t>
  </si>
  <si>
    <t>Diariamente se radican los documentos que son tramitados por Financiera para su pago</t>
  </si>
  <si>
    <t>Conciliaciones bancarias</t>
  </si>
  <si>
    <t xml:space="preserve">Cada mes, Contabilidad realiza la conciliación bancaria. </t>
  </si>
  <si>
    <t>MARISOL MORA</t>
  </si>
  <si>
    <t xml:space="preserve">El portal bancario solicita el cambio de clave cada 2 meses. </t>
  </si>
  <si>
    <t>Procedimiento realizado</t>
  </si>
  <si>
    <t>Ninguno</t>
  </si>
  <si>
    <t>Pérdida intencional de documentos</t>
  </si>
  <si>
    <t>Robo de documentos  por parte de un contratista y/o funcionario de la DNBC con el fin de frenar un pago, generar retraso en el proceso financiero o generar alguna eventualidad en favor de un tercero</t>
  </si>
  <si>
    <t>Marisol Mora</t>
  </si>
  <si>
    <t>Se lleva el control de la documentación que se tramita a diario por Financiera</t>
  </si>
  <si>
    <t>No se ha comenzado a implementar dado que requiere cambios en el procedimiento y socialización en las demás áreas para su implementación.</t>
  </si>
  <si>
    <t>Manipular indebidamente las Transferencias electrónicas o consignación errada</t>
  </si>
  <si>
    <t>Manipulación de pagos no presupuestales  por parte de un contratista o funcionario de la gestión financiera con el fin de desviar recursos en beneficio propio o de un tercero.</t>
  </si>
  <si>
    <t>Cada dos meses y medio. No es adecuada ya que el tiempo es muy largo para conservar la seguridad apropiada.</t>
  </si>
  <si>
    <t>Solicitudes por correos electrónicos.</t>
  </si>
  <si>
    <t>Back up de los cambios de clave a través de correo electrónico</t>
  </si>
  <si>
    <t>El cronograma fue realizado y aprobado el 30 de Agosto del 2016</t>
  </si>
  <si>
    <t>Seguimiento de los riesgos de corrupción  Septiembre - Diciembre</t>
  </si>
  <si>
    <t xml:space="preserve">MARISOL MORA, </t>
  </si>
  <si>
    <t>Registro en el libro</t>
  </si>
  <si>
    <t>Cuentas radicas</t>
  </si>
  <si>
    <t>Cambio mensual de contraseña en los equipos del área financiera</t>
  </si>
  <si>
    <t>(4 m lineales / 41m lineales ) *100 = 9,8%</t>
  </si>
  <si>
    <t>Teniendo en cuenta que durante la vigencia 2016 no se contó con el presupuesto para la adquisición del software de inventarios, en las necesidades de funcionamiento 2017 se incluyó la compra del software.</t>
  </si>
  <si>
    <t>Realizar capacitación a funcionario asignado por la Subdirección Estratégica y de Coordinación Bomberil</t>
  </si>
  <si>
    <t>Acta de capacitación firmada</t>
  </si>
  <si>
    <t>Acta realizada</t>
  </si>
  <si>
    <t>Cambio de control</t>
  </si>
  <si>
    <t xml:space="preserve">Se sustentó ante la alta dirección, las necesidades de personal para el 2017 por parte del equipo de planeación de acuerdo a los roles y funciones que desempeña </t>
  </si>
  <si>
    <t>Actas de reunión donde se evidencie la exposición de estos resultados</t>
  </si>
  <si>
    <t># de actas realizadas</t>
  </si>
  <si>
    <t xml:space="preserve">Se expusieron los informes trimestrales de seguimiento en los comités directivos de: 31 de Mayo del 2016, 22 de Septiembre, 31 de Octubre, </t>
  </si>
  <si>
    <t>El documento con el procedimiento para la formulación, actualización y seguimiento a los proyectos de inversión fue elaborado</t>
  </si>
  <si>
    <t xml:space="preserve">Se elaboro el procedimiento para la Proyección y expedición de circulares y resoluciones </t>
  </si>
  <si>
    <t>Todos los pronunciamientos emitidos por parte de este proceso elaborados en el periodo comprendido entre septiembre a Diciembre del presente año, se realizaron conforme a la ley, y los mismos fueron revisados y autorizados por los funcionarios y contratistas correspondientes, conforme a lo estipulado en el procedimiento elaborado.</t>
  </si>
  <si>
    <t>Adelantar las investigaciones en materia disciplinaria en contra de los funcionarios y exfuncionarios de la Dirección Nacional de Bomberos, mediante la aplicación de la normatividad vigente; para la imposición de sanciones, absolución o auto de archivo definitivo, de acuerdo con los resultados de dichas investigaciones.</t>
  </si>
  <si>
    <t xml:space="preserve">1. Personal
</t>
  </si>
  <si>
    <t>Dilación de los procesos</t>
  </si>
  <si>
    <t xml:space="preserve">1. Investigación a los implicados en el proceso.
2. Mala imagen de la DNBC.
3. Sanciones Disciplinarias,
4. Sanciones penales.
</t>
  </si>
  <si>
    <t>Verificar la información de los procesos de manera adecuada y oportunamente.</t>
  </si>
  <si>
    <t>Rainer Narval Naranjo/Paola Urueña</t>
  </si>
  <si>
    <t># de actas realizadas en el año</t>
  </si>
  <si>
    <t>Manipulación o adulteración de información contenida en los sistemas de información y archivo de cada uno de los procesos</t>
  </si>
  <si>
    <t>1. Perdida de información
2. Información no confiable
3. Perdida de imagen institucional 
4. Investigaciones disciplinarias.
5. La imposición de sanciones
de tipo fiscal, disciplinarias
o penales
6. Destitución del cargo</t>
  </si>
  <si>
    <t>Archivador con llave instalado para la buena custodia de los documentos</t>
  </si>
  <si>
    <t>Archivador instalado</t>
  </si>
  <si>
    <t>Archivador adquirido</t>
  </si>
  <si>
    <t xml:space="preserve">Realicé solicitud a  Planeación sobre la necesidad del archivador. </t>
  </si>
  <si>
    <t>par el mes de diciembre se realizara el otro cambio de clave.</t>
  </si>
  <si>
    <t>Se reporta con corte a diciembre 13 del 2016.</t>
  </si>
  <si>
    <t># de revisiones del SIIF comparados vs Extractos bancarios</t>
  </si>
  <si>
    <t>Indicador</t>
  </si>
  <si>
    <t>Se realizaron mensualmente conciliaciones bancarias del SIIF vs extractos bancarios.</t>
  </si>
  <si>
    <t>Se realizaron cambios mensuales de clave</t>
  </si>
  <si>
    <t>Se realizaron 14 back up de nómina y 6 de correo institucional</t>
  </si>
  <si>
    <t>Se realizó la revisión sobre el funcionamiento y se actualizo la licencia del firewall</t>
  </si>
  <si>
    <t>En el mes de diciembre, se recordó mediante correo a todos los funcionarios y contratistas, las responsabilidades y restricciones sobre el uso del correo institucional.</t>
  </si>
  <si>
    <t>Las personas responsables del ingreso al programa de Has SQL ,realizaron 4 cambios de contraseña durante este periodo</t>
  </si>
  <si>
    <t>Semanalmente se realiza el backup de la base de datos del software de nomina HAS SQL, durante este periodo se han realizado 15 backup,</t>
  </si>
  <si>
    <t>Se cambia el indicador por el siguiente(# de planillas registradas en el formato de control), se realizaron 15 registros en el periodo.</t>
  </si>
  <si>
    <t>Se cuenta dentro de los procedimientos la actividad de revisar la información que se proyecta en las respuestas a cargo de los responsables de firmar, en esa medida entre septiembre y diciembre se revisó la consistencia de  aproximadamente  545 respuestas a PQRSD</t>
  </si>
  <si>
    <t xml:space="preserve">Frente a los procedimientos de PQRSD, la of. De atención al usuario tiene la actividad de hacer seguimiento a todos los requerimientos que ingresan a la DNBC, en esa medida se efectuaron aproximadamente  545 seguimientos que corresponden a las PQRSD registradas por la oficina </t>
  </si>
  <si>
    <t xml:space="preserve">La of. De atención al usuario no ha realizado informes de los meses de septiembre a noviembre, pues la carga laboral ha sido excesiva y el número de peticiones mensuales ha ido en aumento.  El mes de Diciembre aún no finaliza por tanto este informe tampoco es posible realizarlo, </t>
  </si>
  <si>
    <t xml:space="preserve">0 de 4 </t>
  </si>
  <si>
    <t xml:space="preserve">Los informes completos están en avance para ser publicados a más tardar el día 20 de Diciembre- Los controles no han sido efectivos. La carga laboral es excesiva. </t>
  </si>
  <si>
    <t>Se cuenta dentro de los procedimientos la actividad de revisar la información que se proyecta en las respuestas a cargo de los responsables de firmar, en esa medida entre septiembre y diciembre se revisó la consistencia de  aproximadamente  545  respuestas a PQRSD</t>
  </si>
  <si>
    <t xml:space="preserve">La of. De atención al usuario no ha realizado informes de los meses de septiembre a Diciembre, pues la carga laboral ha sido excesiva y el número de peticiones mensuales ha ido en aumento. El mes de Diciembre aún no finaliza por tanto este informe tampoco es posible realizarlo, </t>
  </si>
  <si>
    <t>0 de 4</t>
  </si>
  <si>
    <t>No se realizo seguimiento</t>
  </si>
  <si>
    <t>Maryoly Díaz, encargada del área de Talento Humano, confirmó que ella nos agregaría a su proceso de capacitaciones  con el fin de hacernos partícipes.  Evidencia: email.</t>
  </si>
  <si>
    <t>La presentación  de comunicaciones fue realizada con total éxito y socializada con los Funcionarios y contratistas de la DNBC (listado de asistencia)  de igual forma se ha aplicado el procedimiento de publicación de información de manera correcta.</t>
  </si>
  <si>
    <t>Al momento se han recibido dos computadores para las integrantes del equipo de Comunicaciones.</t>
  </si>
  <si>
    <t>Los estudios previos y de mercado, de los equipos solicitador por el área de Gestión de Comunicaciones (cámaras, luces, micrófonos  y televisores)  se entregaron al tiempo solicitado. Al momento Comunicaciones  no ha recibido respuesta.</t>
  </si>
  <si>
    <t>Bimestral</t>
  </si>
  <si>
    <t>La resolución 323 describe sesiones ordinarias bimestrales y extraordinarias cuando las necesidades así lo exijan.</t>
  </si>
  <si>
    <t>Actas de reunión del comité de control interno</t>
  </si>
  <si>
    <t>Se han realizado estas sesiones bimestralmente de acuerdo a lo establecido en la resolución 323.</t>
  </si>
  <si>
    <t xml:space="preserve">Se cambio el control incluyendo uno que atacara la causas que podrían materializar el riesgo. </t>
  </si>
  <si>
    <t>N.A</t>
  </si>
  <si>
    <t>El código de ética fue socializado y firmado por los integrantes del equipo de Control Interno en los meses de mayo y junio, por lo tanto, no aplica para el presente periodo.</t>
  </si>
  <si>
    <t>Acta de capacitación</t>
  </si>
  <si>
    <t>El proceso de adquisición se tiene con un vigencia hasta el 2017, y una vigencia de implementación de dos años</t>
  </si>
  <si>
    <t>Se esta haciendo uso del procedimiento de control de documentos.</t>
  </si>
  <si>
    <t>Gestionar la adquisición de bienes, servicios y obras, para satisfacer oportunamente las necesidades de la Entidad, cumpliendo con la normatividad vigente y buscando la optimización de los tiempos y los recursos, para contribuir al logro de la misión de la Entidad.</t>
  </si>
  <si>
    <t>personal, procesos</t>
  </si>
  <si>
    <t>Se revisaron 25 de estudios previos y se suscribieron 25 contratos</t>
  </si>
  <si>
    <t>Gestión de contratación</t>
  </si>
  <si>
    <t>Efectividad de los controles</t>
  </si>
  <si>
    <t>Acciones adelantadas</t>
  </si>
  <si>
    <t>Seguimiento CONTROL INTERNO a los riesgos de corrupción  Septiembre - Diciembre</t>
  </si>
  <si>
    <t>EFECTIVO</t>
  </si>
  <si>
    <t>NO SE HA IMPLEMENTADO EL CONTROL</t>
  </si>
  <si>
    <t>NO ES EFECTIVO</t>
  </si>
  <si>
    <t>Se evidencia cambio mensual de claves.</t>
  </si>
  <si>
    <t>Se realizan mensualmente conciliaciones bancarias del SIIF Vrs. Extractos bancarios. Se evidencia conciliaciones de septiembre y octubre del 2016.</t>
  </si>
  <si>
    <t>Se evidencia  informes mensuales estadísticos sobre la recepción y respuesta a PQRSD, de los meses de septiembre y octubre del 2016</t>
  </si>
  <si>
    <t>Se sustentó ante la alta dirección, las necesidades de personal para el 2017 por parte del equipo de planeación de acuerdo a los roles y funciones que desempeña.</t>
  </si>
  <si>
    <t>Se sustentó ante la alta dirección, las necesidades de personal para el 2017 por parte del equipo de planeación de acuerdo a los roles y funciones que desempeña. No se ha ejecutado el control.</t>
  </si>
  <si>
    <t>Se realizó la revisión sobre el funcionamiento y se actualizo la licencia del firewall con fecha 30 de noviembre del 2016.</t>
  </si>
  <si>
    <t xml:space="preserve">En el mes de diciembre, se recordó mediante correo de fecha (13 de diciembre del 2016) a todos los funcionarios y contratistas, las responsabilidades y restricciones sobre el uso del correo institucional.  </t>
  </si>
  <si>
    <t>Se realizaron 14 back up de nómina y 6 de correo institucional, se evidencia backs, siendo el último de fecha 16 de diciembre del 2016.</t>
  </si>
  <si>
    <t>Se evidencia diligenciamiento de planilla de backup software nomina HASSQL</t>
  </si>
  <si>
    <t>Se observa que no se esta cumpliendo con el periodo de ejecución del control establecido ya que se estableció semestral.</t>
  </si>
  <si>
    <t>La presentación  de comunicaciones fue socializada a los Funcionarios y contratistas de la DNBC (listado de asistencia)  de igual forma se ha aplicado el procedimiento de publicación de información de manera correcta.</t>
  </si>
  <si>
    <t>No ejecución del control</t>
  </si>
  <si>
    <t>Las personas responsables del ingreso al programa de Has SQL ,realizaron 4 cambios de contraseña durante este periodo.</t>
  </si>
  <si>
    <t>El código de ética fue socializado y firmado por los integrantes del equipo de Control Interno, se firmó el código de ética de Control Interno por parte de los tres (3) contratistas contratados para la Oficina de control interno.</t>
  </si>
  <si>
    <t xml:space="preserve">Se ha participado en el año de 2 comités de control interno, en los cuales, su agenda incluía la revisión de los resultados al seguimiento de los planes de mejoramiento de la entidad.  Así mismo, se ha participado de los comités de control interno en los cuales se discute los resultados de los seguimientos al Plan Anticorrupción y de Atención al Ciudadano </t>
  </si>
  <si>
    <t>A pesar de dar cumplimiento al control, no evidencia la eficacia del control, debido a que solamente se ha realizado una reunión la cual fue el día 13 de diciembre del 2016.</t>
  </si>
  <si>
    <t>No se ha ejecutado el control se recomienda tomar alternativas y controles que mitiguen el riesgo.</t>
  </si>
  <si>
    <t>A pesar de cumplir con el control establecido, se recomienda establecer capacitaciones en el tema al funcionario de planta de la DNBC, con el fin de garantizar el buen manejo de los inventarios.</t>
  </si>
  <si>
    <t>Aunque se ha dado cumplimiento al control, es necesario su formalización en el procedimiento respectivo.</t>
  </si>
  <si>
    <t>Se recomienda hacer seguimiento a este control ya que es importante establecer una buena Planeación Estratégica en la Entidad.</t>
  </si>
  <si>
    <t>Pendiente informes de noviembre. El informe de Diciembre se presenta en el mes de Enero de 2017.</t>
  </si>
  <si>
    <t>Contrato de prestación de servicios No. 06 del 02 de enero de 2017</t>
  </si>
  <si>
    <t>Paola Urueña</t>
  </si>
  <si>
    <t>Marisol Hortúa</t>
  </si>
  <si>
    <t>E- Recortes presupuestales por cambio en situación macroeconómica no permite que se adquiera software de inventarios.
P-Cambios en la legislación y políticas públicas enfocadas a la  austeridad del gasto que disminuye la posibilidad de adquirir el software o de contratar una persona idónea para el manejo del inventario.</t>
  </si>
  <si>
    <t>I- Espacio insuficiente no permite tener ubicaciones claras del inventario físico.
P- Personal Insuficiente no permite contar con personal idóneo para el manejo del inventario. 
Pr- No cumplimiento de los procedimientos internos establecidos.                                                                         
Pr-Falta de capacitación del personal que maneja el inventario. 
T- Débil sistema de información interna ya que no hay software para el manejo del inventario.</t>
  </si>
  <si>
    <t>La frecuencia de contratación es semestral</t>
  </si>
  <si>
    <t xml:space="preserve">Se contrató a una persona calificada, con experiencia como almacenista para apoyar el almacén de la entidad. </t>
  </si>
  <si>
    <t>Se asigno un rubro presupuestal para la adquisición del software de inventarios para la vigencia 2017</t>
  </si>
  <si>
    <t>Kárdex de la Dirección Nacional de Bomberos.</t>
  </si>
  <si>
    <t>Teniendo en cuenta que no se cuenta con presupuesto para la adquisición de un software de inventarios, la persona contratada para apoyar almacén realizó una macro idónea, la cual contendrá el inventario de la entidad.</t>
  </si>
  <si>
    <t xml:space="preserve">P- Político.
A- Ambiental
</t>
  </si>
  <si>
    <t xml:space="preserve">1. Presión por parte de una externo.
2. Catástrofe natural.
3. Sobornos o amenazas por parte de un externo.
4. Robo.
</t>
  </si>
  <si>
    <t>1. No hay lugares adecuados en las oficinas para custodiar la información producida por el proceso.
2. No hay una adecuada organización de los archivos según la normatividad vigente emanada por el AGN.
3. No hay control de préstamo de documentos.
4. Desconocimiento del personal en temas relacionados con Gestión Documental.
5. Debilidad en los sistemas de información de la entidad no permite almacenar adecuadamente documentos electrónicos.
6. No indagar a las personas externas que solicitan un documento el motivo de la solicitud.
7. No hay restricciones suficientes para ingresar al archivo.
8. Falta de ética del personal.
9. Presiones internas.</t>
  </si>
  <si>
    <t>Sistema de Gestión Documental ORFEO y planillas de control de mensajería interna para oficinas.</t>
  </si>
  <si>
    <t>Se comenzará con la sensibilización en el mes de Septiembre</t>
  </si>
  <si>
    <t>Se realizó sensibilización y capacitación en el mes de  Noviembre</t>
  </si>
  <si>
    <t xml:space="preserve">33 Funcionarios asistieron </t>
  </si>
  <si>
    <t xml:space="preserve">Se conto con una asistencia regular a dichas socializaciones </t>
  </si>
  <si>
    <t xml:space="preserve">Se realizó sensibilización y capacitación en el mes de  Noviembre, contando con asistencia regular (33 funcionarios) a dichas socializaciones </t>
  </si>
  <si>
    <t>En cuanto a la sensibilización del Reglamento interno de archivo y correspondencia se evidencia que se realizó una socialización sobre TRD, Diligenciamiento de Inventario Documental  y Organización de Archivos de Gestión, el día de Martes 15  de Noviembre de 2016, a la cual asistió el 50% de personal que labora e la dirección. (asistieron 33 de 79 personal que laboran en la DNBC, es  necesario generar los mecanismos para garantizar el conocimiento de este tema..</t>
  </si>
  <si>
    <t>Se digitalizo  documentación de Gestión Financiera de la Serie documental (Boletines de Tesorería , Legalizaciones )</t>
  </si>
  <si>
    <t>La dificultad de realizar este procedimiento de digitalización no se ha avanzado como se esperaba, por la falta de personal  para realizar la organización previa de los expedientes .</t>
  </si>
  <si>
    <t>Se digitalizo  documentación de Gestión Humana, CITEL y Gestión Financiera de la Serie documental (Boletines de Tesorería , Legalizaciones )</t>
  </si>
  <si>
    <r>
      <t xml:space="preserve">Se ha digitalizado la documentación de 3 de los 19 procesos, equivalente al 15%. Es necesario establecer un cronograma de transferencia documental de los procesos restantes y proceder a socializar con cada uno de los mismos la metodología para tal actividad. </t>
    </r>
    <r>
      <rPr>
        <b/>
        <sz val="11"/>
        <color theme="1"/>
        <rFont val="Calibri"/>
        <family val="2"/>
        <scheme val="minor"/>
      </rPr>
      <t xml:space="preserve"> Es necesario tomar acciones que garanticen la digitalización del 100% de la información generada por los procesos de la entidad.</t>
    </r>
  </si>
  <si>
    <t xml:space="preserve"> Servir de instrumento para garantizar que todas las operaciones financieras realizadas al interior de los procesos misionales y/o de apoyo de la Dirección Nacional de Bomberos sean vinculados al proceso contable.</t>
  </si>
  <si>
    <t>Libro de Radicación en Financiera</t>
  </si>
  <si>
    <t>Se radicó todos los documentos de pago en el área financiera para este trimestre antes de tramitar a  pago</t>
  </si>
  <si>
    <t>se radican en el libro de control las cuentas tramitadas en el área financiera.</t>
  </si>
  <si>
    <t>Verificación del Movimiento Bancario en el SIIF</t>
  </si>
  <si>
    <t>Mensualmente (entre la ultima y la primer semana del mes). Cada vez que se transfieren recursos a terceros desde la cuenta bancaria de la DNBC, se confirma con los movimientos del Banco y se coteja con los Extractos a final del mes. Adicionalmente se le esta enviando un correo electrónico al beneficiario del pago para su validación</t>
  </si>
  <si>
    <t>la conciliación del mes de Diciembre se realiza una vez termine el mes de Diciembre.</t>
  </si>
  <si>
    <t>Número de Cambio realizados</t>
  </si>
  <si>
    <t xml:space="preserve">P- Intereses Personales.
P- Falta de ética de los funcionarios de la DNBC.
T- Débil sistema de información interna.  
    </t>
  </si>
  <si>
    <t>Maryoly Díaz</t>
  </si>
  <si>
    <t>Relacionar el cambio mensual de contraseña en el software de nómina con las políticas de operación de  Gestión de Talento Humano.</t>
  </si>
  <si>
    <t xml:space="preserve">La política de seguridad de la información está plasmada en un documento. </t>
  </si>
  <si>
    <t>De acuerdo a la política, el back up de nómina se hace semanal y el del correo institucional quincenal.</t>
  </si>
  <si>
    <t>No se ha presentado ninguna catástrofe.</t>
  </si>
  <si>
    <t>Se evidenció 15 registros de backup de la base de datos del software de nomina HAS SQL., en la planilla de registro como en el sistema del proceso de tecnología , información y comunicaciones.</t>
  </si>
  <si>
    <t>El indicador no es claro, se sugiere su revisión y modificación, puesto que la revisión se hace semanal sobre el bakup semanal.  Se sugiere al proceso considerar la identificación y tratamiento de otros riesgos de corrupción asociados al proceso, tales como: Vinculación de personal sin lleno de requisitos, destinación de recursos de capacitación a personal sin derechos, etc.</t>
  </si>
  <si>
    <t>P- Personal Insuficiente no permite que se establezcan suficientes controles sobre la respuesta de los PQRSD.
Pr-Entidad nueva 
Pr- Ausencia de procesos estandarizados
T- Carencia de dominio propio de la página WEB no permite hacer seguimiento adecuado a las peticiones por parte de los usuarios.
T- Débil sistema de información interna lleva a que los canales de comunicación interno sean débiles.</t>
  </si>
  <si>
    <t>1. Investigaciones de tipo disciplinario
2. Responsabilidad fiscal y penal
3. Pérdida de imagen institucional
4. Pérdida de credibilidad en la gestión de la entidad
5. Generación de pánico, alertas y desconfianza</t>
  </si>
  <si>
    <t>Cumplir con los procedimientos establecidos por el proceso de Atención al usuario para la atención de PQRSD con el fin de evidenciar hechos irregulares (atención prioritaria o no radicaciones)</t>
  </si>
  <si>
    <t>La frecuencia es diaria y adecuada ya que su registro es de forma inmediata y  su revisión es diaria.</t>
  </si>
  <si>
    <t># de peticiones registradas en el formato de control</t>
  </si>
  <si>
    <t>De acuerdo a los informes de septiembre y octubre del 2016, se refleja el seguimiento a 330 PQRS, de las cuales 307 se respondieron a tiempo, 8 extemporáneas, 12 vencidas y 3 sin tiempo de respuesta determinado. No se evidencia formato de control.</t>
  </si>
  <si>
    <t>El informe del mes de julio se encuentra aún pendiente 
por elaborar porque la información requerida 
a los funcionarios llegó tardíamente a la Oficina de Atención al Usuario. Tampoco  se cuenta con el informe del mes de agosto porque este aún se encuentra en curso.</t>
  </si>
  <si>
    <t>El informe de noviembre no ha  realizado, debido a la alta carga laboral de la responsable de la Oficina de Atención al usuario. El informe de Diciembre se elabora en el mes de Enero, a la fecha del seguimiento se evidencia un cumplimiento del 91%.</t>
  </si>
  <si>
    <t>A pesar de reflejarse en los informe el seguimiento a las PQRS, no hay garantía del registro total de peticiones, ni que las respuestas se encuentren conforme a la ley.</t>
  </si>
  <si>
    <t>Elaboración de informes mensuales estadísticos sobre la recepción y respuesta a PQRSD</t>
  </si>
  <si>
    <t>El informe del mes de julio se encuentra aún pendiente 
por elaborar porque la información requerida a los funcionarios llegó tardíamente a la Oficina de Atención al Usuario. Tampoco  se cuenta con el informe del 
mes de agosto porque este aún se encuentra en curso.</t>
  </si>
  <si>
    <t>se evidencia un cumplimiento del 91%, se evidencian los informes de enero a octubre del 2016, están pendientes los informes de noviembre y diciembre de 2016.</t>
  </si>
  <si>
    <t>Es necesario que los responsables de remitir la información sobre las PQRS tramitadas, lo hagan oportunamente a la Oficina de Atención al Usuario para su consolidación y elaboración del informe respectivo.</t>
  </si>
  <si>
    <t xml:space="preserve">
P- Político.</t>
  </si>
  <si>
    <t xml:space="preserve">1. Evasión de responsabilidades por parte de un funcionario.
2. Falta de ética del grupo jurídico.
3. Presión interna.
</t>
  </si>
  <si>
    <t>Alteración intencional de las respuestas a los requerimientos de los órganos de control</t>
  </si>
  <si>
    <t>Establecer filtros: Proyectó, Revisó, Aprobó en todas las respuestas que se envíen ante requerimientos de los órganos de control</t>
  </si>
  <si>
    <t>Asociar el filtro de establecer filtros: Proyectó, Revisó, Aprobó en todas las respuestas que se envíen ante requerimientos de los órganos de control como una política de operación de la gestión jurídica.</t>
  </si>
  <si>
    <t>A pesar de que no se han escrito las políticas de operación del proceso jurídico, si se adelanto una primera versión de la caracterización.</t>
  </si>
  <si>
    <t>No hay evidencia de la ejecución del control.</t>
  </si>
  <si>
    <t>No se cuenta con definición y estructuración  del Proceso de Gestión Jurídica, aunque en el mapa se identifica al Subdirector Administrativo y Financiero como responsable, es importante establecer el proceso, documentarlos, determinar roles y responsabilidades en el mismo y puesta en ejecución de controles preventivos.</t>
  </si>
  <si>
    <t>Por que el volumen de respuestas a los requerimientos de los órganos de control varia mensualmente</t>
  </si>
  <si>
    <t>Procedimientos jurídicos documentados</t>
  </si>
  <si>
    <t>1. Recortes presupuestales por cambios en la situación macroeconómica.
2. Intereses políticos. Amenazas y presión externa.</t>
  </si>
  <si>
    <t>Ct. German Andrés Miranda.</t>
  </si>
  <si>
    <t>Ct. German Andrés Miranda./ Rainer Narval Naranjo</t>
  </si>
  <si>
    <t>Debido a que no fue posible realizar la capacitación a través del DNP, se realizó un cambio en el control establecido y se optó porque el proceso de planeación capacite el funcionario asignado. Se cuantifica seguimiento dado que se realizará en una fecha posterior a la entrega de este seguimiento</t>
  </si>
  <si>
    <t>Se evidencia la capacitación al funcionario asignado de la subdirección estratégica en la formulación de proyectos. Acta de entrenamiento para la formulación de proyectos de inversión en el banco nacional de programas y proyectos de inversión, del fecha 15 de diciembre del 2016.</t>
  </si>
  <si>
    <t>Formulación de informes no veraces por parte del equipo de planeación, ocasionando la distorsión de información relevante para la entidad con el fin de favorecer intereses particulares o de un tercero</t>
  </si>
  <si>
    <t>Exposición, discusión y revisión en el comité directivo del SIGEC de los resultados obtenidos en los seguimientos a los  diferentes planes.</t>
  </si>
  <si>
    <t>A pesar de que en la resolución 323 esta descrito que las sesiones ordinarias son mensuales, por tal motivo, se ha podido exponer los informes trimestrales de seguimiento.</t>
  </si>
  <si>
    <t>Exposición, discusión y revisión trimestral en el comité directivo del SIGEC de los resultados obtenidos en los seguimientos a los  diferentes planes.</t>
  </si>
  <si>
    <t>Se cambio el control incluyendo uno que atacara la causas que podrían materializar el riesgo. A pesar de que el comité directivo no  se ha reunido ordinariamente, los informes se han expuesto en los comités que se han realizado.</t>
  </si>
  <si>
    <t>Se cambio el control incluyendo uno que atacara la causas que podrían materializar el riesgo. A pesar de que el comité directivo no  se ha reunido ordinariamente, los informes se han expuesto en los comités que se han realizado</t>
  </si>
  <si>
    <t>No se ha dado total cumplimiento al nuevo control (cronograma de Comités), por  lo que se determina que no es efectivo.</t>
  </si>
  <si>
    <t>Ct. German Andrés Miranda/ Rainer Narval Naranjo</t>
  </si>
  <si>
    <t>Gestión de Tecnología Informática</t>
  </si>
  <si>
    <t>T- Tecnológico..
P- Político.</t>
  </si>
  <si>
    <t>1, Ataques por virus informáticos.
2. Presiones externas sobre algún funcionario.</t>
  </si>
  <si>
    <t xml:space="preserve">1. Visitas de particulares no controladas.
2. Acceso de servicios de información no controlados a un particular.
3. Falta de ética de algún funcionario de la DNBC.
4. Malas prácticas en el acceso a los servicios de información de la DNBC.
5, Falta de controles de seguridad de la información en la DNBC.
6, Política de seguridad de la información
</t>
  </si>
  <si>
    <t>Adulteración, daño, perdida o fuga de información contenida en los sistemas de información de la entidad por parte de particulares y funcionarios para usos indebidos y no autorizados en beneficio de un tercero o para ocasionar  daño a la entidad</t>
  </si>
  <si>
    <t>La revisión del firewall se realizó aproximadamente en el mes de Julio</t>
  </si>
  <si>
    <t>Aunque la revisión se realizó, no se  tomó el print pantalla.</t>
  </si>
  <si>
    <t>A pesar de realizarse este control, aun no se encuentra establecido dentro de los procedimientos de proceso de Gestión Tecnología de la Información.</t>
  </si>
  <si>
    <t>Política de uso de correo institucional</t>
  </si>
  <si>
    <t>La política de uso de correo está plasmada en un documento.</t>
  </si>
  <si>
    <t>Socialización a nivel institucional de la política por correo electrónico y a través del comité de transparencia.</t>
  </si>
  <si>
    <t>Política de uso de correo institucional divulgada</t>
  </si>
  <si>
    <t>Políticas de copia de seguridad de la información</t>
  </si>
  <si>
    <t>La política de seguridad de la información está plasmada en un documento. También existe el procedimiento de copias de seguridad.</t>
  </si>
  <si>
    <t>De acuerdo a la política, el back up de nomina se hace semanal y el del correo institucional quincenal.</t>
  </si>
  <si>
    <t xml:space="preserve">
1. Intereses políticos. Amenazas y presión externa.
2. Dificultades de orden público</t>
  </si>
  <si>
    <t>Se elaboro la solicitud de necesidades para adelantar la gestión de talento humano y equipos</t>
  </si>
  <si>
    <t>No se ejecutó la actividad</t>
  </si>
  <si>
    <t>Asignación de recursos para el seguimiento, monitoreo y asesoría para la gestión pública territorial</t>
  </si>
  <si>
    <t>No se han asignado los recursos necesarios para  para el seguimiento, monitoreo y asesoría para la gestión pública territorial</t>
  </si>
  <si>
    <t>Se realizaron 516 oficios de reiteración , de los cuales nos  han brindado 76 respuestas, quedando pendiente de 440 respuestas a nuestra solicitud.</t>
  </si>
  <si>
    <t xml:space="preserve">Pese a las pocas respuestas recibidas en este ultimo periodo, es importante reforzar la tarea e involucrar el concurso de las delegaciones departamentales </t>
  </si>
  <si>
    <t xml:space="preserve">Actualmente se cuenta con 120 oficios  para creación de Cuerpos de Bomberos Municipales </t>
  </si>
  <si>
    <t>Se elaboró tres tipos de oficios: 1.Para Creación de cuerpos de bomberos 2.Para reiteración de creación de sobretasas, contratos y convenios. 3. oficio del creación del Fondos Departamentales de Bomberos. 4. Se elaboró base de datos como instrumento de seguimiento para los diferentes Departamentos.</t>
  </si>
  <si>
    <t xml:space="preserve"> 120 oficios se encuentran elaborados y listos para subir a plataforma Orfeo para envío.                                                Se espera aprobación del oficio de tercera reiteración para el cumplimiento de sobretasas, contratos y convenios. </t>
  </si>
  <si>
    <t>Se tienen 120 oficios reiterando la creación de Cuerpos de Bomberos Municipales, en cumplimiento a la Ley 1575 DE 2012, se recomienda reforzar la tarea e involucrar el concurso de las delegaciones departamentales, y  tomar otras acciones para ser más efectivos, tales como la asignación de presupuesto y contratación de profesionales o personal idóneo que pueda acompañar la gestión territorial.</t>
  </si>
  <si>
    <t xml:space="preserve">P-Cambios y prioridades  de gobierno.
P- Vicios en la elección del beneficiario por parte del cooperante.
</t>
  </si>
  <si>
    <t>No realizar las actividades contenidas en el procedimiento de gestión de capacitación y entrenamiento a través del cooperante  por parte de algún funcionario o contratista a cargo, de tal manera que se seleccione personal no idóneo y no fortalezca de manera estratégica a los bomberos de Colombia</t>
  </si>
  <si>
    <t>1. La capacitación no se preste de manera efectiva, ni contribuya a complementar la estrategia de capacitación de la DNBC.
2.Mala imagen institucional.
3.Utilización indebida de los recursos del cooperante.
4. Incumplimiento de los objetivos sectoriales e institucionales.</t>
  </si>
  <si>
    <t>Procedimiento para la gestión de entrenamiento y capacitación a través de cooperantes.</t>
  </si>
  <si>
    <t>Profesional especializado y/o contratista de cooperación internacional y alianzas estratégicas.</t>
  </si>
  <si>
    <t>Se realizaron convocatorias a : Cartagena, Bogotá, La antigua Guatemala, Santiago de Chile, Los Ángeles, Holanda</t>
  </si>
  <si>
    <t>Se realizaron convocatorias a: Lima-Perú, Santiago de Chile-Chile, La Haya-Países Bajos y Japón en alianza con el Gobierno de Chile. Adicional, se realizaron dos cursos especializados con la OPAQ y con Israel respectivamente durante el último trimestre.</t>
  </si>
  <si>
    <t>El  índice de cursos especializados durante el último trimestre del año disminuye, toda vez que, las ofertas de los cooperantes no contemplan la realización de cursos durante estos meses del año. La mayoría se efectúan durante el primer semestre de cada año.</t>
  </si>
  <si>
    <t>Se estableció procedimiento</t>
  </si>
  <si>
    <t>Se evidencian que fue establecido recientemente el procedimiento, sin embargo no se observa los criterios para la selección de los participantes a las actividades de capacitación y entrenamiento.</t>
  </si>
  <si>
    <t>Pr- Personal a cargo del proceso no esta capacitado en la ejecución del procedimiento de gestión de recursos.
P- No socialización de la normatividad vigente aplicable a las instituciones bomberiles.</t>
  </si>
  <si>
    <t>Omisión de la normatividad legal vigente relacionada con la importación de equipos y elementos al País por parte de las instituciones bomberiles diferentes a la DNBC debilitado el fortalecimiento de los cuerpos de bomberos del país en beneficio de un proveedor en particular</t>
  </si>
  <si>
    <t>Disminuyó sustancialmente el incurrir en faltas legales en procedimientos de cooperación y relacionamiento internacional por parte de instituciones bomberiles diferentes a la DNBC.</t>
  </si>
  <si>
    <t>El día lunes 29 de Agosto, fue enviada la circular a los cuerpos de Bomberos, oficiales, voluntarios y aeronáuticos.</t>
  </si>
  <si>
    <t>Se envío una circular a los Bomberos de Colombia en la que se exponen la normatividad vigente para la consecución de recursos a través de Cooperación Internacional y Alianzas Estratégicas de la DNBC</t>
  </si>
  <si>
    <r>
      <t xml:space="preserve">Se evidencia circular de fecha 13 de diciembre del 2016, dirigida a los Cuerpos de Bomberos Oficiales, Aeronáuticos y Voluntarios de Colombia, dando a conocer la normatividad vigente para la consecución de recursos a través de Cooperación Internacional y Alianzas Estratégicas. </t>
    </r>
    <r>
      <rPr>
        <b/>
        <sz val="11"/>
        <rFont val="Calibri"/>
        <family val="2"/>
        <scheme val="minor"/>
      </rPr>
      <t>Se recomienda establecer  acciones que permitan  evidenciar la efectividad del control, en cuanto a la interiorización de la información suministrada.</t>
    </r>
  </si>
  <si>
    <t>Solicitar el reporte previo o posterior inmediato (de acuerdo con la resolución 0661 de 2014 del Ministerio del Interior) de los procesos de Cooperación y relacionamiento internacional que lleven a cabo las instituciones bomberiles</t>
  </si>
  <si>
    <t>La frecuencia es semestral y es adecuada ya que la ocurrencia de recursos gestionados a cooperantes de manera autónoma es baja.</t>
  </si>
  <si>
    <t>Se envío una circular de las mismas características del 25 de abril en aras de solicitar reporte de Cooperación que lleven los Bomberos de Colombia,</t>
  </si>
  <si>
    <r>
      <t>Se envío una circular de las mismas características del 25 de abril en aras de solicitar reporte de Cooperación que lleven los Bomberos de Colombia,</t>
    </r>
    <r>
      <rPr>
        <sz val="11"/>
        <color rgb="FFFF0000"/>
        <rFont val="Calibri"/>
        <family val="2"/>
        <scheme val="minor"/>
      </rPr>
      <t xml:space="preserve"> CUANDO?</t>
    </r>
  </si>
  <si>
    <t>P- Presión política en la elección de los beneficiarios.</t>
  </si>
  <si>
    <t>1. Multas, sanciones y otros procesos legales para todos los implicados en el proceso de una potencial investigación; así como pérdida de aliados estratégicos</t>
  </si>
  <si>
    <t>El programa: training program for firefighters of Colombia se encuentra en ejecución. Serán 13 cursos. Una vez finalizado en el mes de Septiembre, se recibirá en la DNBC los informes correspondientes.</t>
  </si>
  <si>
    <t>Informe de los cursos ejecutados a través del programa training for firefighters of Colombia.</t>
  </si>
  <si>
    <t>Establecer los procedimientos para el manejo, seguimiento y control de los incidentes, mediante la utilización de recursos físicos, magnéticos, auditivos o visuales, con el fin de verificar la gestión de la DNBC a través del registro y manejo de las emergencias reportadas por los cuerpos de Bomberos Voluntarios, Oficiales y Aeronáuticos de Colombia, para la generación de informes.</t>
  </si>
  <si>
    <t>.
1, Ofrecimiento de dinero o dadivas por parte de terceros
2, Intereses políticos. Amenazas y presión externa</t>
  </si>
  <si>
    <t>No existe procedimiento para la revisión de la matriz general de la emergencia</t>
  </si>
  <si>
    <t>Líder de citel (Keyla Cortes)</t>
  </si>
  <si>
    <t>Se tiene para validación formato de revisión.</t>
  </si>
  <si>
    <t>Procedimiento CITEL y formatos de revisión.</t>
  </si>
  <si>
    <t>A pesar de establecerse el procedimiento de la CITEL, no se evidencia la revisión semanal  de la matriz de emergencias. Es decir no hay  ejecución de control, puesto que este debe ser permanente.</t>
  </si>
  <si>
    <t>Se evidencia los errores para hacer la publicación a tiempo con las correcciones correspondientes.</t>
  </si>
  <si>
    <t xml:space="preserve">Establecer procedimiento de la SALA SITUACIONAL en donde se especifique la revisión y aprobación de los reportes de información de emergencias </t>
  </si>
  <si>
    <t xml:space="preserve">Procedimiento Sala situacional y formatos de revisión. </t>
  </si>
  <si>
    <t>No se encontraron los soportes de la revisión y aprobación de los reportes de información de emergencias, es decir que no se evidencia la efectividad del control.</t>
  </si>
  <si>
    <t>Subdirector Estratégico y de Coordinación Bomberil</t>
  </si>
  <si>
    <t>Cooperación internacional</t>
  </si>
  <si>
    <t>Correos electrónicos con estudios previos, para la adquisición del software</t>
  </si>
  <si>
    <t>correo electrónicos de reuniones realizadas para establecer requerimientos</t>
  </si>
  <si>
    <t>Proceso de adquisición en gestión</t>
  </si>
  <si>
    <t>Actas de reunión avances adquisición RUE</t>
  </si>
  <si>
    <t>No se cuenta con el Software requerido, por lo que se recomienda dar prioridad a su  adquisición.</t>
  </si>
  <si>
    <t>Políticos
Económicos
Legales</t>
  </si>
  <si>
    <t xml:space="preserve">1. Intereses políticos o económicos,.
2,Amenazas y presión externa
</t>
  </si>
  <si>
    <r>
      <t xml:space="preserve">1. Personal no capacitado en el manejo y uso de la información
2.  Falta de  aplicación y socialización de los procedimientos para la publicación de la información
3. Falta de soportes lógicos para la protección de la información 
4. Falta de ética del equipo de gestión de comunicaciones y violación al código de ética de la DNBC
5. Falta de controles previos de la información a publicar 
</t>
    </r>
    <r>
      <rPr>
        <b/>
        <sz val="11"/>
        <color theme="1"/>
        <rFont val="Calibri"/>
        <family val="2"/>
        <scheme val="minor"/>
      </rPr>
      <t>6.</t>
    </r>
    <r>
      <rPr>
        <sz val="11"/>
        <color theme="1"/>
        <rFont val="Calibri"/>
        <family val="2"/>
        <scheme val="minor"/>
      </rPr>
      <t xml:space="preserve"> Falta de conocimiento de la ley sobre información reservada</t>
    </r>
  </si>
  <si>
    <t>Revelación de información secreta o sometida a reserva a través de los canales de información internos y externos de la DNBC de acuerdo al artículo 19 de la ley 1712 de 2014. El uso de poder puede llevarse a cabo por parte de funcionarios y/o contratistas, afectando la imagen institucional e incumplimiento en las funciones de la DNBC para que finalmente favorezcan interés personales o de terceros.</t>
  </si>
  <si>
    <t>No se ha establecido en el programa de inducción y de reinducción capacitaciones sobre el manejo de información reservada</t>
  </si>
  <si>
    <t>No se han realizado las capacitaciones sobre uso de información</t>
  </si>
  <si>
    <t>No se ha realizado capacitación sobre información reservada.</t>
  </si>
  <si>
    <t xml:space="preserve">No se evidencia ejecución del control. Se sugiere establecer la fecha de ejecución </t>
  </si>
  <si>
    <t>mensajes en la aplicación de WhatsApp, cronograma de solicitud de actividades y  publicación de información interna</t>
  </si>
  <si>
    <t xml:space="preserve">Listado de asistencia a la socialización del procedimiento de publicación de la información </t>
  </si>
  <si>
    <t>Solicitud formal de elementos y equipos de comunicaciones (Computadores, cámaras, discos duros) que pertenezcan a la DNBC y garanticen la seguridad de la información</t>
  </si>
  <si>
    <t>Solicitud a la Subdirección Financiera y Administrativa el estudio de mercado para aprobación y compara de cámara.  Así como, para la adquisición de los demás equipos de trabajo del  área</t>
  </si>
  <si>
    <t xml:space="preserve"> El control se ejecutó hasta donde llegó el Proceso de solicitud, este se evidencia en el Correo electrónico  de solicitud de adquisición, enviado al área Financiera, y contractual</t>
  </si>
  <si>
    <t>Adquirir los elementos y equipos de comunicaciones (Computadores, cámaras, discos duros) que pertenezcan a la DNBC y garanticen la seguridad de la información</t>
  </si>
  <si>
    <t>1. Cambios en la legislación y políticas públicas
2. Intereses políticos. Amenazas y presión externa.</t>
  </si>
  <si>
    <t>Instrucción verbal y escrita allegada por correo electrónico por parte del Subdirector estratégico y de coordinación bomberil el día 18/08/16</t>
  </si>
  <si>
    <t>Cada acto administrativo y cada respuesta a PQRSD que reposa en el archivo físico y en ORFEO</t>
  </si>
  <si>
    <t>Establecer procedimiento para la elaboración, revisión y aprobación de actos administrativos.</t>
  </si>
  <si>
    <t xml:space="preserve">Procedimiento para la elaboración, revisión y aprobación de actos administrativos aprobado </t>
  </si>
  <si>
    <t xml:space="preserve">El subdirector estratégico y de Coordinación revisa los filtros a los actos administrativos y respuestas a PQRSD antes de su aprobación final </t>
  </si>
  <si>
    <t>María del Consuelo Arias</t>
  </si>
  <si>
    <t>Se ha dado cumplimiento a la programa anual de auditoría</t>
  </si>
  <si>
    <t>Dra. María del Consuelo Arias Prieto</t>
  </si>
  <si>
    <t>Se realizaron las tres (3) auditorias programadas para el cuatrimestres así: Coordinación Operativa, Fortalecimiento Bomberil para la Respuesta, Gestión de atención al usuario.
Como fuente de verificación se puede consultar la carpeta de Auditoria Interna de cada proceso.
(3 auditorias ejecutadas/3 auditorias programadas)*100 = 100 de cumplimiento</t>
  </si>
  <si>
    <t xml:space="preserve">Se realizaron  las Auditorias a los procesos  Gestión Administrativa, Gestión Contractual, Planeación Estratégica, Gestión del Talento Humano.
Como fuente de verificación se puede consultar la carpeta de Auditoria Interna de cada proceso.
(4 auditorias ejecutadas/4 auditorias programadas)*100 = 100 de cumplimiento
Se realizaron los seguimientos y presentación de informes  
Seguimiento Plan Anticorrupción y de Atención al Ciudadano, Mapas de Riesgos de Corrupción  y el Informe Austeridad en el Gasto (trimestral), Informe Pormenorizado de Control Interno (cuatrimestral),  para un total de 6 informes para el periodo. (6 informes y seguimientos ejecutados/6 informes y seguimientos ejecutados programados)*100 = 100 de cumplimiento
Basados en  la información presentada se tiene: (10 actividades ejecutadas/10 actividades programadas)*100 = 100 de cumplimiento
</t>
  </si>
  <si>
    <t>Los seguimientos a Seguimiento Plan Anticorrupción y de Atención al Ciudadano, Seguimiento a los Mapas de Riesgos de Corrupción programados para el mes de diciembre, se realizarán posterior a la fecha de diligenciamiento del presente documento.</t>
  </si>
  <si>
    <t>Se realizaron  las Auditorias a los procesos  Gestión Administrativa, Gestión Contractual, Planeación Estratégica, Gestión del Talento Humano.
Como fuente de verificación se puede consultar la carpeta de Auditoria Interna de cada proceso.
(4 auditorias ejecutadas/4 auditorias programadas)*100 = 100 de cumplimiento), así mismo se realizó seguimiento al tema de austeridad en el gasto,  Plan Anticorrupción y de Atención al Ciudadano, Seguimiento a los Mapas de Riesgos de Corrupción programados para el mes de diciembre.</t>
  </si>
  <si>
    <t>Los informes emitidos por control interno están debidamente soportados</t>
  </si>
  <si>
    <t>Tres (3) procesos de verificación de los soportes (plan de auditoria, informe de auditoria, notas del auditor, memorando de entrega, hojas de trabajo)  generados en cada una de las auditorias / tres (3) auditorias realizadas.
Como fuente de verificación se puede consultar la carpeta de Auditoria Interna de cada proceso
(3 Verificaciones de Evidencia de Auditorias / 3 de auditorias realizadas)*100= 100% de cumplimiento.</t>
  </si>
  <si>
    <t>Cuatro (4) procesos Auditados se realizó la verificación de los soportes (plan de auditoria, informe de auditoria, notas del auditor, memorando de entrega, papeles de trabajo)  generados en cada una de las auditorias / cuatro (4) auditorias realizadas.
Como fuente de verificación se puede consultar la carpeta de Auditoria Interna de cada proceso
(4 Verificaciones de Evidencia de Auditorias / 4 de auditorias realizadas)*100= 100% de cumplimiento.</t>
  </si>
  <si>
    <t>MENSUAL:
Consecuente al procedimiento de auditoria, la aplicación de técnicas de auditoria son recurrentes en cada auditoria, con una periodicidad mensual.</t>
  </si>
  <si>
    <t>Como fuente de verificación se puede consultar la carpeta de Auditoria Interna de cada proceso.
(3 evaluaciones de auditores / 3 auditorias realizadas)*100 = 100% de cumplimiento.</t>
  </si>
  <si>
    <t>Como fuente de verificación se puede consultar la carpeta de Auditoria Interna de cada proceso.
(4 evaluaciones de auditores / 4 auditorias realizadas)*100 = 100% de cumplimiento.</t>
  </si>
  <si>
    <t>Con la designación del Asesor de Control Interno por parte del Presidente de la republica, se garantiza la independencia del control Interno</t>
  </si>
  <si>
    <t>Se firmó el código de ética de Control Interno por parte de los tres (3) contratistas contratados para la Oficina de control interno.
(3 contratista con firma del código de ética/3 contratistas de Control interno)*100 = 100 de cumplimiento.</t>
  </si>
  <si>
    <t>Análisis y Mejora Continua</t>
  </si>
  <si>
    <t>P- Políticos</t>
  </si>
  <si>
    <t>Exposición, discusión y revisión en el comité de control interno de los resultados obtenidos en los seguimientos a los  diferentes planes y mapas de riesgos.</t>
  </si>
  <si>
    <t>Exposición, discusión y revisión bimestral en el comité de control interno  de los resultados obtenidos en los seguimientos a los  diferentes planes de mejoramiento de la entidad</t>
  </si>
  <si>
    <t>1. Complicidad con terceros. 
2. Falta de ética por parte del grupo de algún funcionario de la DNBC.
3. Falta de políticas para el manejo de información
4. Débil sistema interno de información.
4. Presión, amenaza por parte de los interesados a un funcionario o servidor público.</t>
  </si>
  <si>
    <t>Alterar intencionalmente la documentación contenida en la carpeta compartida del SIGEC  por parte de un funcionario y/o contratista de la entidad con el fin de distorsionar la información de cada uno de los procesos en beneficio de algún funcionario.</t>
  </si>
  <si>
    <t>Profesional especializado equipo de análisis y mejora continua</t>
  </si>
  <si>
    <t xml:space="preserve"> 1. No acción oportuna de los funcionarios del área disciplinaria de la DNBC.
2. Presiones internas de algún funcionario.</t>
  </si>
  <si>
    <t>Acta de reunión en donde se evidencie la información verificada</t>
  </si>
  <si>
    <t xml:space="preserve">Se realizó una reunión de seguimiento del único proceso disciplinario que se ha iniciado a un funcionario de la DNBC, en la cual asisten el Dr. Rainer Narval y el Dr. Carlos López </t>
  </si>
  <si>
    <t>Se realizó  reunión de seguimiento de procesos disciplinarios, en el cual  Verificar la información de los procesos.</t>
  </si>
  <si>
    <t>Hacer revisiones trimestrales de los expedientes en cuanto a los términos de los mismos.</t>
  </si>
  <si>
    <t>Se realizó  reunión de seguimiento de procesos disciplinarios, donde se revisaron los expedientes en cuanto a los términos de los mismos.</t>
  </si>
  <si>
    <t>1. Complicidad con terceros. 
2. No aplicación de controles.
3. Falta de políticas para el manejo de información
4. Presión, amenaza por parte de los interesados a un funcionario o servidor público.</t>
  </si>
  <si>
    <t>Número de Contratos suscritos apegados a la normatividad vigente</t>
  </si>
  <si>
    <t xml:space="preserve">VALORACIÓN </t>
  </si>
  <si>
    <t>DESCRIPCIÓN DEL CONTROLES EXISTENTES</t>
  </si>
  <si>
    <t>% DE PARTICIPACIÓN DEL CONTROL</t>
  </si>
  <si>
    <t>PUNTAJE SEGUIMIENTO AL CONTROL</t>
  </si>
  <si>
    <t>NUEVA EVALUACIÓN DEL RIESGO (DESPUÉS DE CONTROLES)</t>
  </si>
  <si>
    <t>Las política de cambio de contraseña fue incluida en la caracterización. Durante este periodo se realizaron 3 cambios de contraseña.</t>
  </si>
  <si>
    <t>1. Demora en el reporte de la información por parte de los procesos.
2.  Falta de compromiso con la mejora continua de la entidad
3. Falta de ética por parte del grupo de trabajo.
4. Intereses personales.
5.Presiones internas
6. Información reportada que no sea veraz.</t>
  </si>
  <si>
    <t>Dada la reciente documentación del procedimiento para la formalización, actualización y seguimiento a los proyectos de inversión, no hay criterio para calificar su efectividad por lo que se recomienda divulgar el procedimiento con el fin de elaborar la formulación de proyectos de inversión de acuerdo a los objetivos del Plan Nacional de Desarrollo.</t>
  </si>
  <si>
    <t>1. Sanciones disciplinarias.
2.Mala imagen institucional.
3.Pérdida de información.
4. Incumplimiento de los objetivos sectoriales e institucionales.
5. Toma de decisiones inapropiadas.</t>
  </si>
  <si>
    <r>
      <t>Se sugiere establecer la fecha de ejecución de control. De igual manera</t>
    </r>
    <r>
      <rPr>
        <sz val="11"/>
        <color rgb="FFFF0000"/>
        <rFont val="Calibri"/>
        <family val="2"/>
        <scheme val="minor"/>
      </rPr>
      <t xml:space="preserve"> se sugiere modificar el control, puesto que debe obedecer a mitigar el riesgo</t>
    </r>
    <r>
      <rPr>
        <sz val="11"/>
        <color theme="1"/>
        <rFont val="Calibri"/>
        <family val="2"/>
        <scheme val="minor"/>
      </rPr>
      <t xml:space="preserve"> y no al trámite de una solicitud, la cual debe hacerse previamente a la subdirección administrativa y financiera, quien debe quedar como responsable del control.</t>
    </r>
  </si>
  <si>
    <t>Se esta haciendo uso del procedimiento de control de documentos. El cual no es efectivo, ya que de acuerdo a las auditorias realizadas a los diferentes procesos de la Dirección se denota debilidad en el control de documentos.</t>
  </si>
  <si>
    <r>
      <t>No se ha ejecutado el control se recomienda t</t>
    </r>
    <r>
      <rPr>
        <sz val="11"/>
        <color rgb="FFFF0000"/>
        <rFont val="Calibri"/>
        <family val="2"/>
        <scheme val="minor"/>
      </rPr>
      <t>omar alternativas y controles que mitiguen el riesgo.</t>
    </r>
  </si>
  <si>
    <t>Fortalecimiento bomberil para la respuesta</t>
  </si>
  <si>
    <t>OK</t>
  </si>
  <si>
    <t>MODIFICACIÓN REALIZADA 270120107</t>
  </si>
  <si>
    <t>Se complementa el control con el cronograma</t>
  </si>
  <si>
    <r>
      <t>A pesar de existir el cuadro de Registro de contratos suscritos de septiembre a diciembre, no se evidencia efectividad en el control de revisión a los estudios y documentos previos a la contratación.</t>
    </r>
    <r>
      <rPr>
        <sz val="11"/>
        <color rgb="FFFF0000"/>
        <rFont val="Calibri"/>
        <family val="2"/>
        <scheme val="minor"/>
      </rPr>
      <t xml:space="preserve"> </t>
    </r>
    <r>
      <rPr>
        <b/>
        <sz val="11"/>
        <color rgb="FFFF0000"/>
        <rFont val="Calibri"/>
        <family val="2"/>
        <scheme val="minor"/>
      </rPr>
      <t>En consideración a que el riesgo identificado es "demora en el tramites para la contratación", el control establecido no es efectivo para mitigarlo, por lo que se recomienda establecer una adecuada planeación de la contratación a ejecutar durante la vigencia y sus correspondientes seguimientos.</t>
    </r>
  </si>
  <si>
    <t>Presentar proyectos y hojas de vida para ascensos a la Junta Nacional de Bomberos sin el lleno de los requisitos</t>
  </si>
  <si>
    <t>Presentar proyectos a la Junta Nacional de Bomberos sin el lleno de los requisitos por parte de funcionarios y/o contratistas responsables,  ocasionando la indebida utilización de los recursos del Estado  con el fin de favorecer intereses personales o de un tercero</t>
  </si>
  <si>
    <t xml:space="preserve">
1. Sanciones disciplinarias.
2.Mala imagen institucional.
3.Utilización indebida de recursos.
4. Incumplimiento de los objetivos sectoriales e institucionales.</t>
  </si>
  <si>
    <t>Base de datos consolidada de proyectos</t>
  </si>
  <si>
    <t>Procedimiento Presentación de proyectos</t>
  </si>
  <si>
    <t>Se diligencia la base de datos con la información del proyecto una vez se recibe.</t>
  </si>
  <si>
    <t>Base de datos consolidada</t>
  </si>
  <si>
    <t>La base de datos cuenta con el estado del proyecto y las observaciones correspondientes</t>
  </si>
  <si>
    <t>Verificación de los requisitos por parte del profesional jurídico asignado al área</t>
  </si>
  <si>
    <t>Viviana González</t>
  </si>
  <si>
    <t>Diaria</t>
  </si>
  <si>
    <t>Base de datos</t>
  </si>
  <si>
    <t>#proyectos verificados /# proyectos radicados</t>
  </si>
  <si>
    <t>El procedimiento está asociado a un trámite inscrito en el SUIT y está disponible para consulta de cualquier usuario</t>
  </si>
  <si>
    <t xml:space="preserve">El trámite se inscribió recientemente </t>
  </si>
  <si>
    <t>Publicación en el SUIT</t>
  </si>
  <si>
    <t>Fortalecer a los cuerpos de bomberos en la preparación para la respuesta a los diferentes incidentes de orden bomberil con el fin de implementar las acciones que realiza el Gobierno Nacional a través de la DNBC en el Fortalecimiento de los Bomberos de Colombia, aportando al cumplimiento de las metas establecidas en el Plan Nacional de Desarrollo, las metas sectoriales y las metas en la formulación estratégica de la DNBC</t>
  </si>
  <si>
    <t>Dilación de los procesos por parte de funcionarios del proceso de gestión disciplinaria, ocasionando que se venzan a propósito los términos de alguna de las fases de la investigación disciplinaria con el fin de exonerar el funcionario o ex funcionario investigado.</t>
  </si>
  <si>
    <t>Manipulación o adulteración de información contenida en los sistemas de información y archivo de cada uno de los procesos por parte de funcionarios del proceso de gestión disciplinaria, ocasionando que se pierdan pruebas, falsifiquen testimonios o se altere la realidad de los hechos con el fin de exonerar o culpabilizar a funcionario o ex funcionario investigado.</t>
  </si>
  <si>
    <t>Ing. Edgardo Mandón.</t>
  </si>
  <si>
    <t>Actualizar calificación del riesgo</t>
  </si>
  <si>
    <t>1. Intereses políticos. Amenazas y presión externa.
2. Información y soportes fraudulentos para las hojas de vida.</t>
  </si>
  <si>
    <t>1. Falta de conocimiento por parte de los servidores públicos que laboran en la Subdirección Estratégica y de coordinación bomberil respecto a  los requisitos establecidos en el procedimiento de Presentación de proyectos y Procedimiento Hojas de Vida para ascenso.
2. Obtención de dádivas para incluir proyectos y hojas de vida para ascensos sin el lleno de los requisitos ante la Junta Nacional de Bomberos con el fin de favorecer intereses personales o de terceros.
3. Personal insuficiente</t>
  </si>
  <si>
    <t>El procedimiento está asociado a un trámite inscrito en el SUIT lo que genera transparencia en su ejecución</t>
  </si>
  <si>
    <t>CAMBIOS PENDIENTES PLANEACIÓN</t>
  </si>
  <si>
    <t>Maryoly Díaz/Edgardo Mandón</t>
  </si>
  <si>
    <t>No cumplimiento de las normas contractuales vigentes para favorecer intereses propios o de terceros</t>
  </si>
  <si>
    <t>1. No elaboración de estudios de mercado y análisis del sector del objeto de la contratación.
2. Presiones internas
3. Obtención de dádivas</t>
  </si>
  <si>
    <t>Incrementos o decrementos significativos en el valor del contrato para favorecer intereses propios o de terceros</t>
  </si>
  <si>
    <t>1. Cambios en la legislación de las políticas públicas.
2. Presiones políticas, intereses particulares y electorales.</t>
  </si>
  <si>
    <t>1. Responsabilidad penal
2. Responsabilidad disciplinaria
3.Mala imagen institucional.
4. Utilización indebida de recursos.
5. Detrimento patrimonial que de lugar a responsabilidad fiscal
6. No aplicación del principio de transparencia y economía.</t>
  </si>
  <si>
    <t>Manual de contratación de la Entidad
Decreto reglamentario</t>
  </si>
  <si>
    <t>En cada etapa precontractual</t>
  </si>
  <si>
    <t>Por cuanto es requisito de Ley</t>
  </si>
  <si>
    <t>Documento de análisis de sector y estudio de mercado con precotizaciones, bases de datos especializadas, históricos de contrataciones, etc.  De acuerdo a modalidad de contratación.</t>
  </si>
  <si>
    <t>Inclusión de nuevo riesgo</t>
  </si>
  <si>
    <t>Pr- No aplicar los criterios definidos para la selección de los postulados. 
Pr- Personal a cargo del proceso no esta capacitado en la ejecución del procedimiento de gestión de capacitación y entrenamiento a través de cooperantes.</t>
  </si>
  <si>
    <t>Elaboración de estudios de mercado y análisis del sector, antes de  la estructuración del estudio previo</t>
  </si>
  <si>
    <t>Seguimiento Plan anticorrupción (Enero - Abril)</t>
  </si>
  <si>
    <t>Descripción de avance de la meta cuatrimestre I</t>
  </si>
  <si>
    <t>Observaciones/ Dificultades y acciones correctivas para lograr la meta cuatrimestre I</t>
  </si>
  <si>
    <t>Avance cuantitativo del indicador Cuatrimestre I</t>
  </si>
  <si>
    <t>Dado que el control resultó efectivo conforme a seguimiento realizado por parte de la oficina de Control Interno, el proceso no evidenció la necesidad de contar con nuevos controles.</t>
  </si>
  <si>
    <t>Dado que el control resultó efectivo conforme a seguimiento realizado por parte de la oficina de Control Interno en el último corte de 2016, el proceso no evidenció la necesidad de contar con nuevos controles.</t>
  </si>
  <si>
    <t xml:space="preserve">Hasta el momento no se cuenta con archivador para el proceso. </t>
  </si>
  <si>
    <t xml:space="preserve">Las Obligaciones gestionadas, tramitadas y pagadas en la Unidad Ejecutora de la DNBC es de 411 y por la Subunidad del FNB es de 93. El total en el Cuatrimestre es de 504 Obligaciones. </t>
  </si>
  <si>
    <t>Durante el Cuatrimestre se han hecho todas las transferencias exitosas Enero, Febrero, Marzo y Abril.</t>
  </si>
  <si>
    <t>Los cambios de clave en el Portal bancario, se hacen mensualmente a pesar que el sistema no lo solicite, existe un Backup de los pantallazos del cambio de clave.</t>
  </si>
  <si>
    <t xml:space="preserve">Como medida correctiva en el segundo trimestre se van a enviar dos mensajes </t>
  </si>
  <si>
    <t>Se realizaron las copias de seguridad de la base de datos del correo y del software de Nómina</t>
  </si>
  <si>
    <t xml:space="preserve">Las personas responsables del ingreso al programa de Has SQL realizaron 3 cambios de contraseña durante este trimestre </t>
  </si>
  <si>
    <t xml:space="preserve">Se estableció procedimiento y formatos para revisión de matriz de emergencias, no se ha realizado revisión final de este, pero se tiene implementada la revisión de la matriz general de emergencias. </t>
  </si>
  <si>
    <t xml:space="preserve">Se dificulta terminar la construcción de este procedimiento debido a que esta área se dedica al seguimiento, registro y consolidación de emergencias, en lo que va corrido de este año se han consolidado más 20 mil emergencias, con más de 5 emergencias de grandes magnitudes. </t>
  </si>
  <si>
    <t>Se tiene en construcción parcial el procedimiento de la Sala Situacional y formatos respectivos.</t>
  </si>
  <si>
    <t xml:space="preserve">Se dificulta terminar la construcción de este procedimiento debido a que no se cuenta con personal suficiente para labores administrativas,  esta área se dedica al seguimiento y apoyo en la atención de emergencias, en lo que va corrido del año con más de 5 emergencias de grandes magnitudes, más de 10 trámites para la movilización de personal; en la temporada seca se tramitaron apoyos para 11 emergencias por incendios forestales y así como el cumplimiento con las actividades de prevención. Adicionalmente el país atraviesa por la I temporada de lluvias lo que requiere activación permanente de la Sala situacional. </t>
  </si>
  <si>
    <t>Se ha cumplido con los compromisos frente al RUE por parte de esta oficina.</t>
  </si>
  <si>
    <t xml:space="preserve">El Proceso del RUE se encuentra en fase de implementación.  </t>
  </si>
  <si>
    <t>No se presentaron dificultades ni observaciones para cumplir con la meta</t>
  </si>
  <si>
    <t>N/A</t>
  </si>
  <si>
    <t xml:space="preserve">Se ha realizado la solicitud al Subdirector de la necesidad del fortalecimiento en todas las reuniones del la subdirección. </t>
  </si>
  <si>
    <t>Se requiere urgentemente el apoyo de profesionales para el apoyo de la Gestión territorial.</t>
  </si>
  <si>
    <t xml:space="preserve">FECHA DE SOLICITUD </t>
  </si>
  <si>
    <t>CAMBIO SOLICITADO</t>
  </si>
  <si>
    <t>MOTIVO</t>
  </si>
  <si>
    <t>ACEPTADO</t>
  </si>
  <si>
    <t>Cambiar el responsable de la actividad "Analizar variables internas y externas que afectan el trámite y que permiten establecer criterios de intervención para la mejora del mismo"</t>
  </si>
  <si>
    <t xml:space="preserve">A) Teniendo en cuenta que existe un responsable del área de atención y/o Gestión Territorial, el cual es el señor Ruben Dario Rincon, comedidamente solicito que se modifique el responsable de la acción, y se deje al responsable del Proceso (Ruben Dario Rincon). </t>
  </si>
  <si>
    <t>Viviana Andrade</t>
  </si>
  <si>
    <t>B) Teniendo en cuenta que se retiró el año pasado de la entidad el Dr. Pedro Manosalva, comedidamente solicito que se modifique el responsable de la acción por la Dra. Viviana Andrade</t>
  </si>
  <si>
    <t>Cambiar el responsable de la actividades relacionadas con el mapa de riesgos de cooperación internacional</t>
  </si>
  <si>
    <t>Gestión Territorial</t>
  </si>
  <si>
    <t>Cooperación Internacional</t>
  </si>
  <si>
    <t>Se contrató un profesional para apoyar el proceso de planeación el 25 de Enero del 2017</t>
  </si>
  <si>
    <t>Acta de capacitación realizada el 15 de diciembre del 2016 se realizó una capacitación al funcionario Edwin Zamora para la formulación de proyectos de inversión en el BPIN. Adicionalmente en el 2017, se realizó una jornada de refuerzo de estos conceptos durante el mes de Marzo del presente año.</t>
  </si>
  <si>
    <t>El comité del SIGEC  se realizó el 28 de Abril del presente año con un punto en su agenda relacionado con la divulgación de los resultados del plan de acción institucional Trimestre I</t>
  </si>
  <si>
    <t>No hay persona responsable para realizar el seguimiento del primer cuatrimestre</t>
  </si>
  <si>
    <t>El material está listo para ser nuevamente socializado con  todos los funcionarios y contratistas, sin embargo,  estamos sujetos a una fecha distante. Mientras que llega la fecha, se realizarán los respectivos cambios u actualizaciones que serán registradas en esta bitácora.</t>
  </si>
  <si>
    <t xml:space="preserve">Gestión de Comunicaciones, al momento está construyendo el proceso de publicación, el cual requiere de modificación, estructuración y aprobaciones. </t>
  </si>
  <si>
    <t>El área de Comunicaciones, se compromete a socializar su proceso con los funcionarios y contratistas en el mes de julio.</t>
  </si>
  <si>
    <t>Al momento  el área encargada de solicitar los recursos, en este caso los computadores, no ha dado ninguna respuesta, por ende se está trabajando con los elementos personales.</t>
  </si>
  <si>
    <t xml:space="preserve">Esta clase de contratos de arrendamiento, se debería gestionar antes de que se venza el mismo ya que es complicado trabajar sin recursos. </t>
  </si>
  <si>
    <t>** Sujeto a verificación directa dado que son muy pesados los archivos.</t>
  </si>
  <si>
    <t>OBSERVACIONES PLANEACION</t>
  </si>
  <si>
    <t>** Enviado por correo electrónico</t>
  </si>
  <si>
    <t>sin soportes</t>
  </si>
  <si>
    <t>no envio o no entiendo</t>
  </si>
  <si>
    <t>ok</t>
  </si>
  <si>
    <t xml:space="preserve">del mes de enero a el mes de abril de 2017 se han recibido en total 808 PQRSD </t>
  </si>
  <si>
    <t>Del mes de enero al 9 de marzo se realizó contestación de 392 PQRSD esto debido a que el informe de marzo está en proceso de elaboración</t>
  </si>
  <si>
    <t>El formulador se encuentra en proceso de aprendizaje. El control de formulación técnico y el control de jefe de planeación lo tiene una sola persona. Adicionalmente no se cuenta con un grupo de apoyo para identificar la necesidad de formular un nuevo proyecto de inversión o actualizar los proyectos existentes.</t>
  </si>
  <si>
    <t>Se dificulta programar la agenda de la dirección para llevar a cabo estos comités por lo que fe necesario terminarlo el 4 de Mayo.</t>
  </si>
  <si>
    <t>Se realizó la revisión trimestral.</t>
  </si>
  <si>
    <t>Raniner Naranjo</t>
  </si>
  <si>
    <t>Luz Elena Giraldo</t>
  </si>
  <si>
    <t>Expediente contractual</t>
  </si>
  <si>
    <t xml:space="preserve"> CONTROL EXISTENTE</t>
  </si>
  <si>
    <t>**  Soportes enviados por correo electrónico</t>
  </si>
  <si>
    <t>Se cumplió con la contratación de una persona calificada para el manejo y control del inventario de la entidad.</t>
  </si>
  <si>
    <t>El 22 de marzo de 2017 se envió a la oficina de contratación los estudios previos para la adquisición del software de inventarios y actualmente se encuentra en proceso de estructuración de los documentos precontractuales para publicación del proceso en la primera semana de mayo de 2017</t>
  </si>
  <si>
    <t xml:space="preserve">Del mes de enero a el mes de abril de 2017 se han recibido en total 808 PQRSD </t>
  </si>
  <si>
    <t>Se encuentran en gestión los informes falta la aprobación por parte del líder del proceso</t>
  </si>
  <si>
    <t xml:space="preserve">Se entregará en el mes de mayo para ser aprobados </t>
  </si>
  <si>
    <t xml:space="preserve">  Para el segundo trimestre se invitará a estas reuniones al Director y los Subdirectores y se modificará el formato en mención con el fin de que sea pública la gestión del proceso manteniendo la confidencialidad de los expedientes.</t>
  </si>
  <si>
    <t>Edwin Zamora</t>
  </si>
  <si>
    <t>#proyectos incluidos en base de datos/# proyectos recibidos</t>
  </si>
  <si>
    <t>Publicación SUIT</t>
  </si>
  <si>
    <t>El procedimiento está asociado al trámite "Presentación de proyectos" el cual está inscrito en el SUIT lo que genera transparencia en su ejecución</t>
  </si>
  <si>
    <t>No se ha realizado el análisis en la presente vigencia</t>
  </si>
  <si>
    <t>La persona que estaba asignada a esta actividad se retiró de la entidad y se encuentra retomando el proceso Faubricio Sánchez quien en el segundo trimestre presentará el análisis correspondiente.</t>
  </si>
  <si>
    <t>Digitalización de documentos</t>
  </si>
  <si>
    <t>Folios digitalizados</t>
  </si>
  <si>
    <t>Nº Folios digitalizados</t>
  </si>
  <si>
    <t>Documento actualizado</t>
  </si>
  <si>
    <t xml:space="preserve">No se ha realizado la sensibilización </t>
  </si>
  <si>
    <t xml:space="preserve">Se han digitalizado  22.607  Folios </t>
  </si>
  <si>
    <t>Aún cuando la actividad se realizar, no se cuenta con un escáner propio para el proceso.</t>
  </si>
  <si>
    <t>Referente a la actualización de estas herramientas e Gestión Documental  ya se encuentra actualizadas en espera de aprobación del Comité del SIGEC.</t>
  </si>
  <si>
    <t>En espera a programación del Comité SIGEC para aprobar el documento</t>
  </si>
  <si>
    <t>Cuando se requiera</t>
  </si>
  <si>
    <t>Inclusión del riesgo en el nuevo formato</t>
  </si>
  <si>
    <t>Planilla de registro de atención de los usuarios internos</t>
  </si>
  <si>
    <t xml:space="preserve">Las dificultades presentadas en la entrega de los soportes a Gestión Documental obedecen en el retraso de las firmas de los soportes del Área Financiera, así como la impresión de los mismos debido a que no hubo insumos (Tonners) y daños de las impresoras lo que ocasiono retrasos en la entrega oportuna de los soportes.  </t>
  </si>
  <si>
    <t>Al hacer cualquier pago  bien sea a beneficiario final o con traspaso a pagaduría se verifica en SIIF Nación si las cuentas son las correctas. En las transferencias se verifica antes de emitir pago. De las Ordenes de pago transferidas desde el portal bancario han sido: 190 de la Unidad Ejecutora DNBC y 13 de la Subunidad FNB total 203.</t>
  </si>
  <si>
    <t xml:space="preserve">En el primer cuatrimestre se han efectuado 21 cambios de claves así: Perfil Presupuesto 3 del PC y 3 del SIIF; Perfil Tesorería 3 del PC y 3 del SIIF y en el Perfil Contable 3 del PC, 3 del SIIF 3 en el Portal Bancario. </t>
  </si>
  <si>
    <t>Junto al ingeniero Edgardo Mandón se realizo 14 Backup de la base de datos de nomina con firmas en la respectiva planilla.</t>
  </si>
  <si>
    <t xml:space="preserve">Se ha incrementado a comparación de este mismo periodo del año 2016, se ha solicitado en reiteradas ocasiones un apoyo para la oficina de atención al ciudadano debido a que la entidad se está dando a conocer y las PQRSD seguirán incrementado según lo indica las estadísticas </t>
  </si>
  <si>
    <t>Debido al incremento de PQRSD no ha sido posible enviar seguimiento semanal, se informa al supervisor sobre la situación actual de la oficina de PQRSD por lo tanto se logrará el resultado previsto en el mes de mayo.</t>
  </si>
  <si>
    <t xml:space="preserve">se ha incrementado a comparación de este mismo periodo del año 2016, se ha solicitado en reiteradas ocasiones un apoyo para la oficina de atención al ciudadano debido a que la entidad se está dando a conocer y las PQRSD seguirán incrementado según lo indica las estadísticas </t>
  </si>
  <si>
    <t>El contrato se hizo a 6 meses, lo cual dificulta la planeación de actividades del proceso en el largo plazo. Se solicitará formalmente a la Subdirección Administrativa y Financiera la ampliación de este contrato.</t>
  </si>
  <si>
    <t>El funcionario asignado realiza los seguimientos al límite de los plazos establecidos. Por tal motivo, el equipo de planeación no logra solucionar inquietudes y hacer retroalimentación con el tiempo suficiente lo que trae como consecuencia que el equipo de planeación deba finalizar estas tareas para no incumplir los plazos./ Como acción correctiva se solicitará formalmente al jefe del funcionario mayor seguimiento con el fin de que estas actualizaciones sean realizadas a tiempo.</t>
  </si>
  <si>
    <t>El documento con el procedimiento para la formulación, actualización y seguimiento a los proyectos de inversión fue elaborado y  se ha seguido durante las actualizaciones realizadas en el primer trimestre.</t>
  </si>
  <si>
    <t>**Soportes no fueron enviados</t>
  </si>
  <si>
    <t xml:space="preserve">Se ha realizado la solicitud al Subdirector Estratégico y de Coordinación Bomberil de la necesidad del fortalecimiento Presupuestal en todas las reuniones del la subdirección. </t>
  </si>
  <si>
    <t>Rubén Darío Rincón</t>
  </si>
  <si>
    <t>Se extendieron mediante  circular cuatro (4) convocatorias de cursos especializados ofrecidos por cooperantes y uno (1) interno a la DNBC a los Cuerpos de Bomberos del país para que se beneficien de asistencia técnica ofrecida por otros gobiernos haciendo uso efectivo del Manual de Cursos Especializados.</t>
  </si>
  <si>
    <t xml:space="preserve">El pasado 01 de febrero de 2017 se extendió a través de correo electrónico a la base de datos suministrada por Citel la Circular No. Radicado DNBC 20163400032081  mediante la cual se expone la Normatividad Vigente para la Consecución de Recursos a través de Cooperación Internacional y Alianzas Estratégicas, al igual que se adjunta la Guía de Cooperación y Relacionamiento Internacional de los Bomberos de Colombia.
</t>
  </si>
  <si>
    <t>Siguiendo los lineamientos establecido en el Manual de Cursos Especializados se obtuve l informe final del curso tomado por parte de la sala situacional al igual que el plan de acción a seguir para replicar el conocimiento adquirido.</t>
  </si>
  <si>
    <t>El área de Talento Humano, ya nos tiene dentro del plan de capacitaciones o reinducciones el cual será dictado el día 13 de octubre 2017.</t>
  </si>
  <si>
    <t>Durante el periodo se elaboraron y presentaron los siguientes Informes: Informe Ejecutivo Anual del S.C.I, Informe Pormenorizado del Estado del Control Interno, Informe de Control Interno Contable, Informe Sireci Avance del P.M. CGR, Informe al Congreso -Fenecimiento de la cuenta, Certificación Ekogui, Informe Derechos de Autor, Informe Comité de Conciliación, Informe Evaluación por Dependencias, Informe Austeridad del Gasto y Reporte Secretaria de Transparencia, Rendición de la Cuenta Anual a la CGR e informe de Seguimiento a PQRS II semestre de 2016. Adicionalmente se realizó la auditoria al proceso de Atención al Usuario. De las anteriores actividades se realizó la verificación de la evidencia de Auditoria.</t>
  </si>
  <si>
    <t>Durante el periodo no se cuenta con equipo de trabajo para el proceso, por lo tanto la elaboración de informes y realización de la Auditoria son realizados por la Asesora con Funciones de Control Interno.</t>
  </si>
  <si>
    <t>Durante el periodo no se cuenta con equipo de trabajo para el proceso, por lo tanto la elaboración de informes y realización de la Auditoria son realizados por la Asesora con Funciones de Control Interno, quien realiza su propia autoevaluación y retroalimentación.</t>
  </si>
  <si>
    <t>Durante el periodo, no se cuenta con equipo de trabajo, por lo que no se ha socializado el Código de ética de la Oficina de Control Interno</t>
  </si>
  <si>
    <t>Se ha asistido a los comités de control interno del 23 de enero y el lunes 27 de marzo. Se revisaron los resultados de los planes de mejoramiento de la CGR a 31 de Diciembre de 2016 y los resultados del 2. Presentación Socialización informe Pormenorizado del Estado del SCI a Marzo de 2017.</t>
  </si>
  <si>
    <t>Se realizó reunión el día 29/03/17 a la cual asistieron el Dr. Rainer Narval y el Dr. Carlos Lopez y la abogada Paola Urueña con el fin de hacer seguimiento a los procesos disciplinarios dando cumplimiento a la revisión del I trimestre del 2017.  Con el fin de optimizar el control de acuerdo a las observaciones del último informe, se realizó la revisión  del cuadro de revisión de términos de los procesos en donde se evidencia la fecha de apertura de los procesos y el estado de los mismos.</t>
  </si>
  <si>
    <t>Se envió correo electrónico el día jueves, 12 de enero de 2017  al Dr. Rainer solicitándole un archivador para el proceso de asuntos disciplinarios. Adicionalmente, el 06 de diciembre del 2016, se envío la solicitud del archivador al equipo de planeación para ser evaluado entre las necesidades de presupuesto 2017.</t>
  </si>
  <si>
    <t xml:space="preserve"># de estudios de mercado y análisis del sector realizados /# estudios previos </t>
  </si>
  <si>
    <t xml:space="preserve">Previo a la elaboración de los estudios previos de  los 39 contratos suscritos a la fecha, se elaboraron y revisaron el estudio de mercado y análisis del sector correspondiente </t>
  </si>
  <si>
    <t>Revisión en físico dado que es difícil enviar todos los documentos por correo electrónico.</t>
  </si>
  <si>
    <t>Se incluyeron los proyectos presentados en la base de datos, lo cual permite hacer un seguimiento del estado de los proyectos.</t>
  </si>
  <si>
    <t>Se presentan dificultades al momento de realizar el archivo de documentación ya que no se cuenta con archivador lo que dificulta la custodia de los mismos.</t>
  </si>
  <si>
    <t># de análisis del trámite realizados</t>
  </si>
  <si>
    <t>Revisión de proyectos presentados identificando  requisitos faltantes para cada uno, para así iniciar el proceso y devolución de los mismos.</t>
  </si>
  <si>
    <t xml:space="preserve">33 - Comunicaciones para creación y fortalecimiento de los fondos departamentales de Bomberos.
466 - Comunicaciones elaboradas a  municipios.
Se elaboró mapa subregional de seguimiento.
Se elaboró oficio de reiteración para creación de CBV .   </t>
  </si>
  <si>
    <t xml:space="preserve">No se tiene el apoyo administrativo, ni profesional para desarrollar esta primordial labor. </t>
  </si>
  <si>
    <t>No se ha realizado la sensibilización debido a que es necesario primero contar con la  aprobación previa del PGD  y Reglamento Interno de Archivo y  Correspondencia por parte del  Comité del SIGEC, el cual  se encuentra sujeta a programación de dicha reunión. Se espera para el próximo trimestre realizar dicha sensibilización.</t>
  </si>
  <si>
    <t xml:space="preserve">Debido al incremento de PQRSD no ha sido posible enviar seguimiento semanal, se informa al supervisor sobre la situación actual de la oficina de PQRSD por lo tanto se logrará el resultado previsto en el mes de mayo </t>
  </si>
  <si>
    <t>Revisión de los actos administrativos y respuestas a PQRSD  por parte del coordinador del grupo de formulación normativa y operativa o por parte del asesor del despacho para evitar clientelismo, trafico de influencias, decisiones ajustadas a intereses particulares y/o Soborno</t>
  </si>
  <si>
    <t>Planilla de registro de atención</t>
  </si>
  <si>
    <t>Se brindo asesoria a los funcionarios y contratistas que la requirieron</t>
  </si>
  <si>
    <t>La frecuencia de la digitalización es mensual y es adecuada</t>
  </si>
  <si>
    <t>El archivo donde se encuentan los folios digitalizados.</t>
  </si>
  <si>
    <t>No se han digitalizados todos los folios dado que algunos procesos no entregan información y adicionalmente no se cuenta con escaner para facilitar esta tarea.</t>
  </si>
  <si>
    <t>Usuario que recibe la atención</t>
  </si>
  <si>
    <t>La frecuencia es previa a la subscripción en caso de requerirse</t>
  </si>
  <si>
    <t>Es efectivo dado que evita que se establezcan condiciones en los estudios previos que no se ajusten a la Ley por desconocimiento de la normatividad</t>
  </si>
  <si>
    <t>Planilla de registro de atención al usuario</t>
  </si>
  <si>
    <t>Profesional especializado G. Disciplinaria/Rainer Naranjo</t>
  </si>
  <si>
    <t>La frecuencia es trimestral y es adecuada porque los terminos de los procesos son de 6 meses y de 1 año-</t>
  </si>
  <si>
    <t>Actas de reunión</t>
  </si>
  <si>
    <t>Ha sido efectivo ya que el riesgo no se ha materializado.</t>
  </si>
  <si>
    <t>** Se eliminó el control existente "Disposición final de los documentos (Digitalización)" debido a que realmente no existía. El control que se estaba ejecutando era el de digitalización de documentos de los archivos de gestión</t>
  </si>
  <si>
    <t>Los procesos no han interiorizado el uso del+AZ:BP procedimiento . Como acción correctiva se propone para el siguiente cuatrimestre, una vez haya sido revisado este documento por parte de análisis y mejora continua, dos actividades de socialización. Se espera que con esta acción correctiva, el control sea efectivo.</t>
  </si>
  <si>
    <t>Como dificultad se presentó el tiempo de respuesta en las cotizaciones de los proveedores para poder complementar los estudios previos.</t>
  </si>
  <si>
    <t>Caracterización del proceso define las necesidades en términos de recursos humanos</t>
  </si>
  <si>
    <t>Dirección General o subdirector admo y financiero (ordenador del gasto)</t>
  </si>
  <si>
    <t>Contrato de prestación de servicios elaborado y firmado</t>
  </si>
  <si>
    <t>El contrato de prestación de servicios, por su duración, dificulta la planeación del proceso en el largo plazo.</t>
  </si>
  <si>
    <t>Se contrató un profesional para apoyar el proceso  de planeación el 25 de Enero del 2017</t>
  </si>
  <si>
    <t>La asignación actualmente se hace como mínimo de manera anual desde el rol jefe de planeación. La capacitación se hace de manera continua de acuerdo a necesidad presentada</t>
  </si>
  <si>
    <t>Cristhian Urrego/Pilar Arguello</t>
  </si>
  <si>
    <t>Ejecutar el procedimiento para la formulación, actualización y seguimiento a los proyectos de inversión.</t>
  </si>
  <si>
    <t>Evaluación y Control</t>
  </si>
  <si>
    <t>Existe un borrador del procedimiento  en donde se incluye el control de revisión de la matriz general de la emergencia</t>
  </si>
  <si>
    <t>Establecer procedimiento del proceso de coordinación operativa  en donde se especifique la revisión semanal  de la matriz de emergencias.</t>
  </si>
  <si>
    <t xml:space="preserve">Keyla </t>
  </si>
  <si>
    <t>Juan Carlos Puerto</t>
  </si>
  <si>
    <t>Procedimiento del proceso de coordinación operativa con las actividades criticas de control incluidas</t>
  </si>
  <si>
    <t>Correos electrónicos entre CITEL y SALA SITUACIONAL y Matriz de Emergencias</t>
  </si>
  <si>
    <t># de revisiones semanales</t>
  </si>
  <si>
    <t>Revisión mensual de la matriz general de emergencias por parte de la SALA SITUACIONAL antes de  emitir los informes mensuales de las emergencias</t>
  </si>
  <si>
    <t>Se realiza el control mensualmente para evidencia errores en los reportes semanales</t>
  </si>
  <si>
    <t>La revisión  de la matriz de emergencias mensualmente ha permitido evidenciar inconsistencia en los reportes y hacer su corrección oportunamente</t>
  </si>
  <si>
    <t>Rainer Naranjo</t>
  </si>
  <si>
    <t>Viviana Andrade/ Edgardo Mandón</t>
  </si>
  <si>
    <t>Implementación  y uso del software para el registro de emergencias (RUE)</t>
  </si>
  <si>
    <t>Informes mensuales de emergencias generados a través del software</t>
  </si>
  <si>
    <t># de Informes mensuales  de emergencias generados a través del software</t>
  </si>
  <si>
    <t>El seguimiento trimestral es suficiente ya que no se ha evidenciado ningún ataque</t>
  </si>
  <si>
    <t>Pantallazos de blog del monitor</t>
  </si>
  <si>
    <t>2. Revisión de actividades mensuales previo al cierre trimestral de seguimiento.</t>
  </si>
  <si>
    <t>Actas de comité de coordinación de control interno</t>
  </si>
  <si>
    <t>Ha permitido tomar las decisiones oportunamente</t>
  </si>
  <si>
    <t>3. Revisión y aprobación de informes de auditoria interna.</t>
  </si>
  <si>
    <t>4.Comprobación de evidencia de auditoria frente las auditorias realizadas.</t>
  </si>
  <si>
    <t>5. Aplicación de técnicas de auditoria.</t>
  </si>
  <si>
    <t>6.Retroalimentación del proceso de auditoria, Compromiso del código ético.</t>
  </si>
  <si>
    <t>Procedimiento de evaluaciones de auditorias internas</t>
  </si>
  <si>
    <t>CADA VEZ QUE SE REALIZA UNA AUDITORIA: Es una frecuencia adecuada ya que se aplica cada vez que sea necesario</t>
  </si>
  <si>
    <t>Soportes de las auditorías</t>
  </si>
  <si>
    <t>Permite el control sustentar los hallazgos establecidos en las auditorías.</t>
  </si>
  <si>
    <t>7. Designación del Asesor de Control Interno por la Presidencia de la República</t>
  </si>
  <si>
    <t>Lecciones aprendidas para las próximas auditorias.</t>
  </si>
  <si>
    <t>Se retroalimenta el ejercicio de cada una de las auditorías.</t>
  </si>
  <si>
    <t>8. Socialización y Sensibilización del Código de Ética, Compromiso mediante carta de compromiso de ética y anticorrupción.</t>
  </si>
  <si>
    <t xml:space="preserve"> Código de Ética de la oficina de control interno</t>
  </si>
  <si>
    <t>Formatos con las firmas de las inducciones realizadas.</t>
  </si>
  <si>
    <t>Permite actuar con transparencia y objetividad en las auditorías.</t>
  </si>
  <si>
    <t>2.Revisión de actividades mensuales previo al cierre trimestral de seguimiento.</t>
  </si>
  <si>
    <t>Informes de auditoría</t>
  </si>
  <si>
    <t># de auditorías realizadas</t>
  </si>
  <si>
    <t>De acuerdo al programa de auditorías</t>
  </si>
  <si>
    <t>La dificultad presentada está en que los recursos de funcionamiento destinados para la DNBC, no son suficientes para cubrir la totalidad de las necesidades por lo anterior se priorizan aquellas por los cuales sea o llegare a ser responsable la entidad.</t>
  </si>
  <si>
    <t xml:space="preserve">MARISOL MORA </t>
  </si>
  <si>
    <t>Prevaricato por omisión</t>
  </si>
  <si>
    <t>Asignación de radicado al usuario por los tres canales establecidos</t>
  </si>
  <si>
    <t>Por definir</t>
  </si>
  <si>
    <t>Permanente</t>
  </si>
  <si>
    <t>Formato de control PQRSD y formato llamadas entrantes</t>
  </si>
  <si>
    <t># de radicados asignados/# de peticiones recibidas.</t>
  </si>
  <si>
    <t>Prevaricato por acción</t>
  </si>
  <si>
    <t>Radicación en el Sistema de gestión documental ORFEO de todas las PQRSD</t>
  </si>
  <si>
    <t xml:space="preserve">Auxiliar de radicación
</t>
  </si>
  <si>
    <t xml:space="preserve">El control se ejecuta permanentemente </t>
  </si>
  <si>
    <t>Planilla de radicación</t>
  </si>
  <si>
    <t>El control ha sido efectivo ya que no se ha evidenciado en los procesos de auditoría alteración de la documentación administrada por el proceso</t>
  </si>
  <si>
    <t>Planilla diligenciada</t>
  </si>
  <si>
    <t xml:space="preserve"> Utilización indebida de información oficial privilegiada</t>
  </si>
  <si>
    <t>Implementar una política de protección de datos personales y elaborar un manual para su operación</t>
  </si>
  <si>
    <t>Documentos elaborados</t>
  </si>
  <si>
    <t xml:space="preserve"> Presión externa</t>
  </si>
  <si>
    <t>Responder requerimientos de los órganos de control por parte de los funcionarios y/o contratistas de la Entidad, suministrando información erronea de manera intencional con el fin de beneficiar o de perjudicar a un tercero</t>
  </si>
  <si>
    <t>Aunque no se actualizó la caracterización, si se aplicó el filtro de Proyectó, Revisó, Aprobó, en las respuestas que se envíen ante requerimientos de los órganos de control.</t>
  </si>
  <si>
    <t xml:space="preserve">En atención a que no existe formalmente un responsable del área jurídica, el asesor del despacho del Director Nacional, ha adelantado las acciones jurídicas pertinentes. </t>
  </si>
  <si>
    <t>Aunque no se actualizó la documentación correspondiente al proceso Jurídico, teniendo en cuenta que no existe formalmente un responsable del área jurídica, se realizó la revisión de la única respuesta emitida a los órganos de control.</t>
  </si>
  <si>
    <t>Por demanda</t>
  </si>
  <si>
    <t># Documento enviado al órgano de control con filtros / Total de documentos enviados</t>
  </si>
  <si>
    <t xml:space="preserve">Contrato firmado </t>
  </si>
  <si>
    <t># de revisiones realizadas</t>
  </si>
  <si>
    <t>Las personas asignadas ya fue capacitadas y realizan las actualizaciones en el  BPIN y el SPI-</t>
  </si>
  <si>
    <t>Profesional Planeación</t>
  </si>
  <si>
    <t>Informes y correos electrónicos</t>
  </si>
  <si>
    <t>Se ha logrado detectar y corregir inconsistencias a tiempo</t>
  </si>
  <si>
    <t>Ejecutar la políticas de copia de seguridad de la información</t>
  </si>
  <si>
    <t>Asesorar a las autoridades territoriales y municipales acerca de la disposición y sostenimiento de la prestación del servicio público esencial de la gestión integral del riesgo contra incendios, los preparativos y atención de rescates en todas sus modalidades y la atención de incidentes con materiales peligrosos</t>
  </si>
  <si>
    <t xml:space="preserve">1. Personal insuficiente para hacer el monitoreo territorial 
2. Falta de coordinación y comunicación entre los procesos.
3. Que no se cuente con los recursos necesarios para desarrollar la gestión.
</t>
  </si>
  <si>
    <t xml:space="preserve">Asesorías permanentes a los entes territoriales </t>
  </si>
  <si>
    <t>Dado que la asesoría es permanente permite cumplir con las obligaciones funcionales de la entidad.</t>
  </si>
  <si>
    <t>Se ha hecho posible el traslado de personal de la DNBC a los territorios para asesorar a entes territoriales, que lo han requerido.</t>
  </si>
  <si>
    <t xml:space="preserve"> Cristhian Urrego Camargo</t>
  </si>
  <si>
    <t>Demanda</t>
  </si>
  <si>
    <t>Comunicaciones a entes territoriales, solicitando dar cumplimiento al deber de garantizar la prestación del servicio público esencial</t>
  </si>
  <si>
    <t>Anualmente se generan las comunicaciones necesarias a los entes territoriales.</t>
  </si>
  <si>
    <t>Registros de comunicaciones elaboradas  a los entes territoriales por profesional asignado al proceso.</t>
  </si>
  <si>
    <t>El profesional del proceso elabora comunicaciones a los entes territoriales a fin de establecer las necesidades de acompañamiento y la situación de cada territorio.</t>
  </si>
  <si>
    <t>Comunicaciones elaboradas por profesional asignado al proceso.</t>
  </si>
  <si>
    <t># de comunicaciones elaboradas</t>
  </si>
  <si>
    <t>Se extendieron mediante circular cinco (5) convocatorias de cursos especializados ofrecidos por cooperantes a los Cuerpos de Bomberos del país para que se beneficien de asistencia  técnica ofrecida por otros gobiernos haciendo uso efectivo del Manual de Cursos Especializados.</t>
  </si>
  <si>
    <t>Monitorear, registrar, consolidar, coordinar y apoyar técnica y operativamente a los cuerpos de bomberos en la atención de emergencias relacionadas con la gestión integral del riesgo contra incendio, los preparativos y atención de rescate en todas sus modalidades y la atención de incidentes con materiales peligrosos.</t>
  </si>
  <si>
    <t>1,Falta de ética del personal del equipo de coordinación operativa
2. Falta de controles establecidos en los procedimientos del proceso
3. Falta de herramientas tecnológicas que controlen la información registrada.</t>
  </si>
  <si>
    <t>Correos electrónicos entre CITEL y SALA SITUACIONAL.
Matriz con observaciones.</t>
  </si>
  <si>
    <t>Coordinador sala situacional (Luisa Solano y Juan Carlos Puerto)</t>
  </si>
  <si>
    <t xml:space="preserve">Correos electrónicos entre CITEL y SALA SITUACIONAL.
Matriz con observaciones.
</t>
  </si>
  <si>
    <t>Juan Carlos Puerto/ Luisa Solano</t>
  </si>
  <si>
    <t># de revisiones mensuales</t>
  </si>
  <si>
    <t>La capacitación al personal del área de comunicaciones una vez al año es suficiente para reforzar esta medida</t>
  </si>
  <si>
    <t>Se cuenta con listas de asistencia</t>
  </si>
  <si>
    <t>No se ha materializado el riesgo</t>
  </si>
  <si>
    <t>CT. Edgar molina</t>
  </si>
  <si>
    <t xml:space="preserve">Listado de asistencia a la capacitación  sobre el uso reservado de la información. </t>
  </si>
  <si>
    <t>Aplicar y socializar el procedimiento para la publicación de la información</t>
  </si>
  <si>
    <t># de servidores públicos capacitados</t>
  </si>
  <si>
    <t>1. Reprocesos y desgastes administrativos
2.Mala imagen institucional.
3.Utilización indebida de recursos.
4. Incumplimiento de los objetivos sectoriales e institucionales.
5. Sanciones disciplinarias</t>
  </si>
  <si>
    <t>Servidores públicos asignados al Proceso de Fortalecimiento Bomberil</t>
  </si>
  <si>
    <t>Base de datos de proyectos</t>
  </si>
  <si>
    <t>Comunicaciones oficiales por Orfeo y correo electrónico en el que se indican los requisitos faltantes a los Cuerpos de Bomberos</t>
  </si>
  <si>
    <t>Orfeo
Correos electrónicos</t>
  </si>
  <si>
    <t>#comunicaciones enviadas a cuerpos de bomberos a los cuales les faltan requisitos/# proyectos recibidos</t>
  </si>
  <si>
    <t xml:space="preserve">Procedimiento Presentación de proyectos, no contiene este control de manera explícita </t>
  </si>
  <si>
    <t>De acuerdo a los documentos que se alleguen</t>
  </si>
  <si>
    <t>Orfeo y el correo electrónico permite evidenciar la trazabilidad de las comunicaciones</t>
  </si>
  <si>
    <t>Permite verificar que se exigieron los requisitos por parte del servidor público asignado</t>
  </si>
  <si>
    <t>Actualizar el OPA  "Presentación de proyectos",  inscrito en el SUIT, conforme a la Resolución 0661/2017</t>
  </si>
  <si>
    <t>Trámite publicado</t>
  </si>
  <si>
    <t>Base de datos de las hojas de vida postuladas para ascenso.</t>
  </si>
  <si>
    <t>CT. Édgar Molina Macías</t>
  </si>
  <si>
    <t>Base de datos de hojas de vida</t>
  </si>
  <si>
    <t># Hojas de vida para ascenso incluidas en base de datos/# Hojas de Vida recibidas</t>
  </si>
  <si>
    <t>Verificación de los requisitos por parte del comité técnico de ascensos.</t>
  </si>
  <si>
    <t>Comité técnico de ascensos</t>
  </si>
  <si>
    <t>Base de datos de hojas de vida
Acta de ascensos
Notificaciones</t>
  </si>
  <si>
    <t># Hojas de vida para ascenso aprobadas/# Hojas de Vida recibidas</t>
  </si>
  <si>
    <t xml:space="preserve">1. Cambios en la legislación y políticas públicas
2. Intereses políticos institucionales y particulares. 
3. Amenazas y presión externa </t>
  </si>
  <si>
    <t>Formulación  de actos como resoluciones, circulares y/o conceptos manifiestamente contrarios a la ley, por parte de funcionarios y/o contratistas del proceso de Proceso Formulación y actualización normativa y operativa, con el fin de favorecer o perjudicar intereses particulares</t>
  </si>
  <si>
    <t>Instrucción verbal y escrita allegada por correo electrónico por parte del Subdirector estratégico y de coordinación Bomberil el día 18/08/16</t>
  </si>
  <si>
    <t>Cristhian Urrego Camargo</t>
  </si>
  <si>
    <t>Acto administrativo y respuestas PQRSD con el visto bueno del coordinador incluido en el mismo</t>
  </si>
  <si>
    <t>#Actos administrativos con VoBo # Actos administrativos proyectados</t>
  </si>
  <si>
    <t>Establecer filtros de control a cada acto administrativo y respuesta a PQRSD antes de su aprobación, por parte del Subdirector estratégico y de coordinación Bomberil, así como la Dirección General</t>
  </si>
  <si>
    <t xml:space="preserve">Subdirector estratégico y de coordinación Bomberil o Dirección General </t>
  </si>
  <si>
    <t>Acto administrativo y respuestas PQRSD con el visto bueno del subdirector incluido en el mismo</t>
  </si>
  <si>
    <t>Procedimiento aprobado para la elaboración, revisión y aprobación de actos administrativos.</t>
  </si>
  <si>
    <t>Procedimiento para la elaboración, revisión y aprobación de actos administrativos.
Código procedimiento administrativo
Ley 1755/2015</t>
  </si>
  <si>
    <t>Se realiza cada vez que se genera un acto administrativo</t>
  </si>
  <si>
    <t>Cada acto administrativo tiene la evidencia de su revisión</t>
  </si>
  <si>
    <t>A través de la aplicación del procedimiento, se tiene certeza de la veracidad y la legalidad de los actos administrativos expedidos</t>
  </si>
  <si>
    <t>Procedimiento para la elaboración, revisión y aprobación de actos administrativos aprobado, socializado e implementado</t>
  </si>
  <si>
    <t xml:space="preserve">Recibir o aceptar para si o para otro, dinero u otra utilidad o promesa remuneratoria, directa o indirecta, por acto que deban ejecutar los funcionarios y/o contratistas del proceso de Proceso Formulación y actualización normativa y operativa, en el desempeño de las actividades del proceso o retardar u omitir un acto propio del proceso  o para ejecutar uno contrario a sus deberes </t>
  </si>
  <si>
    <t>#Actos administrativos con VoBo /# Actos administrativos proyectados</t>
  </si>
  <si>
    <t>Envío de los seguimientos asociados al Plan Anticorrupción y los Planes de mejoramiento junto con los soportes a la Oficina de Control Interno.</t>
  </si>
  <si>
    <t>Cartilla construcción PAA del DAFP</t>
  </si>
  <si>
    <t>Profesional análisis y mejora continua</t>
  </si>
  <si>
    <t>Correos electrónicos y soportes entregados por medio de memoria USB</t>
  </si>
  <si>
    <t>Se han realizado los seguimientos correspondientes sin quejas frente al contenido de los seguimientos enviados</t>
  </si>
  <si>
    <t>Cuatrimestral o por demanda</t>
  </si>
  <si>
    <t># de entregas realizadas a la oficina de C.I.</t>
  </si>
  <si>
    <t>Divulgar el procedimiento de  control de documentos en la DNBC</t>
  </si>
  <si>
    <t>Listas de asistencias, firma de recibido.</t>
  </si>
  <si>
    <t>Lista que confirme divulgación del procedimiento</t>
  </si>
  <si>
    <t>Actividades de divulgación</t>
  </si>
  <si>
    <t>Profesional especializado G. Disciplinaria/
Subdirector Administrativo y Financiero</t>
  </si>
  <si>
    <t>1. Perdida de información
2. Información no confiable
3. Perdida de imagen institucional 
4. Investigaciones disciplinarias.
5. La imposición de sanciones de tipo fiscal, disciplinarias o penales
6. Destitución del cargo</t>
  </si>
  <si>
    <t>Se encuentra pendiente la actualización de la Resolución 0661/2014 la cual afecta la actualización del OPA</t>
  </si>
  <si>
    <t>CRISTHIAN URREGO CAMARGO</t>
  </si>
  <si>
    <t>Javier Coral</t>
  </si>
  <si>
    <t>Expedición de los Certificados de Cumplimiento sin el lleno de requisitos.</t>
  </si>
  <si>
    <t>Formulación y aplicación del trámite para la expedición y renovación de certificados de cumplimiento</t>
  </si>
  <si>
    <t xml:space="preserve">Trámite publicado en el SUIT </t>
  </si>
  <si>
    <t>No se ha contratado ni designado responsable de liderar el proceso jurídico</t>
  </si>
  <si>
    <t>CT. Edgar Molina</t>
  </si>
  <si>
    <t>Semanal / Quincenal</t>
  </si>
  <si>
    <t>Permanente / Diario</t>
  </si>
  <si>
    <t>NO EFECTIVO</t>
  </si>
  <si>
    <t>NUEVO CONTROL 
(Es nuevo control si no es efectivo y por ende no afecta el riesgo)</t>
  </si>
  <si>
    <t xml:space="preserve"> CONTROL EXISTENTE
(se presume o comprueba su efectividad, y por ende, afecta el riesgo)</t>
  </si>
  <si>
    <t>MODIFICACIÓN REALIZADA 27/01/2017</t>
  </si>
  <si>
    <t>No se cuenta con instructivo y/o procedimiento</t>
  </si>
  <si>
    <t>MENSUAL: Es adecuada ya que permite determinar el cumplimiento de las actividades propuestas.</t>
  </si>
  <si>
    <t>Seguimientos al PAA se hacen cuatrimestralmente. Los seguimientos al plan de mejoramiento se realizan por demanda</t>
  </si>
  <si>
    <t>La frecuencia es trimestral y es adecuada porque los términos de los procesos son de 6 meses y de 1 año-</t>
  </si>
  <si>
    <t>Fortalecimiento Bomberil para la respuesta</t>
  </si>
  <si>
    <t>Fortalecer a los cuerpos de bomberos en la preparación para la respuesta a los diferentes incidentes de orden Bomberil con el fin de implementar las acciones que realiza el Gobierno Nacional a través de la DNBC en el Fortalecimiento de los Bomberos de Colombia, aportando al cumplimiento de las metas establecidas en el Plan Nacional de Desarrollo, las metas sectoriales y las metas en la formulación estratégica de la DNBC</t>
  </si>
  <si>
    <t>Establecer y regular la entrega de los certificados de cumplimiento y habilitación de los Cuerpos de Bomberos de Colombia.</t>
  </si>
  <si>
    <t xml:space="preserve">1. Personal insuficiente para el control de las actividades del proceso
2. Prioridades para establecer la formalización de resoluciones internas que regulen el procedimiento final de certificados de cumplimiento
3. Conflictos de interés.
4. Falta de ética, formación académica.,
5. Antecedentes de comportamientos informales por parte de las inspecciones realizadas por los cuerpos de bomberos, con irregularidades en la contrataciones publicas y manejos inadecuados por los lideres de cada estación de Bomberos.
6. La no existencia de estándares publicados e implementados por todos los cuerpos de Bomberos de Colombia para los procedimientos de inspección teniendo en cuenta los aspectos administrativos, operativos, técnicos y financieros de las estaciones de Bomberos de Colombia. </t>
  </si>
  <si>
    <t>Expedición y/o renovación de Certificados de Cumplimiento a los Cuerpos de Bomberos por parte de un funcionario del proceso sin cumplir con los requisitos establecidos en la normatividad vigente para el beneficio propio o de un tercero.</t>
  </si>
  <si>
    <t>La frecuencia de contratación es anual</t>
  </si>
  <si>
    <t>No se ha adquirido el software de Inventarios, por  lo que el control establecido no ha sido efectivo y está formulado desde la vigencia anterior.</t>
  </si>
  <si>
    <t>El archivo donde se encuentran los folios digitalizados.</t>
  </si>
  <si>
    <t>No se han digitalizados todos los folios dado que algunos procesos no entregan información y adicionalmente no se cuenta con escáner para facilitar esta tarea.</t>
  </si>
  <si>
    <t xml:space="preserve">Los cambios en el portal bancario se hacen mensualmente a pesar de que el sistema no lo solicite. </t>
  </si>
  <si>
    <t>Omisión intencional de las solicitudes recibidas por medio de los canales virtuales, telefónico, y buzón de sugerencias por parte de un colaborador de la oficina de atención al usuario vulnerando los derechos a los ciudadanos en Beneficio particular o de un tercero</t>
  </si>
  <si>
    <t xml:space="preserve">1. Investigaciones de tipo disciplinario
2. Responsabilidad fiscal y penal
3. Pérdida de imagen institucional
4. Pérdida de credibilidad en la gestión de la entidad
</t>
  </si>
  <si>
    <t>Alteración y/o pérdida de la información asociada al formato de control de PQRSD, los informes de PQRSD y los informes de satisfacción al usuario  por parte de un colaborador de la oficina de atención al usuario con el fin de alterar la realidad de la gestión institucional en Beneficio particular o de un tercero</t>
  </si>
  <si>
    <t>Uso inadecuado intencional de datos sensibles por parte de un colaborador de la oficina de atención al usuario vulnerando los derechos a los ciudadanos en Beneficio particular o de un tercero</t>
  </si>
  <si>
    <t>Responder requerimientos de los órganos de control por parte de los funcionarios y/o contratistas de la Entidad, suministrando información errónea de manera intencional con el fin de beneficiar o de perjudicar a un tercero</t>
  </si>
  <si>
    <t>Contratar personal que lidere el equipo jurídico</t>
  </si>
  <si>
    <t>Asignación  y capacitación de las personas encargadas de  formular los proyectos de inversión en la subdirección estratégica y de coordinación Bomberil.</t>
  </si>
  <si>
    <t>Subdirector estratégico y de coordinación Bomberil /Planeación Estratégica</t>
  </si>
  <si>
    <t>Exposición, discusión y revisión de los resultados obtenidos en los seguimientos al plan de acción institucional de donde se derivan los demás planes institucionales.</t>
  </si>
  <si>
    <t>El procedimiento para la elaboración del plan de acción institucional</t>
  </si>
  <si>
    <t>Si, se hace trimestralmente de acuerdo a las mediciones de plan de acción</t>
  </si>
  <si>
    <t>Subdirector estratégico y de coordinación Bomberil.</t>
  </si>
  <si>
    <t>Registros de asesorías</t>
  </si>
  <si>
    <t>Se han identificado los territorios con necesidad de asesoría y acompañamiento para la implementación de la prestación del servicio público esencial, permitiendo cumplir con la obligación funcional de la DNBC</t>
  </si>
  <si>
    <t>Registro de asesorías y encuestas de satisfacción aplicadas</t>
  </si>
  <si>
    <t># De asesorías brindadas a los entes territoriales.</t>
  </si>
  <si>
    <t>Asesoría a Delegaciones departamentales por personal de la DNBC autorizados por comisión de acuerdo con solicitudes realizadas.</t>
  </si>
  <si>
    <t>Esta situación se da por demanda cuando se requieren traslados a lo territorios.</t>
  </si>
  <si>
    <t>Con actas o registros de asesorías se pueden verificar las comisiones.</t>
  </si>
  <si>
    <t>Registro de asesorías en comisiones</t>
  </si>
  <si>
    <t># de Comisiones y asesorías a delegaciones departamentales-</t>
  </si>
  <si>
    <t>Detectives</t>
  </si>
  <si>
    <t>Se ha complementado la estrategia nacional de fortalecimiento Bomberil</t>
  </si>
  <si>
    <t>Alterar la información de los reportes de emergencia con el fin de desviar la decisiones de alta dirección respecto a la asignación de  recursos en beneficio propio o de un tercero.</t>
  </si>
  <si>
    <t>Fortalecer el modelo de gestión integral de comunicaciones que permita informar y actualizar de manera efectiva, la actividad Bomberil y de la UAE DNBC, en todo el territorio Nacional, acordes con los postulados del Plan Nacional de Desarrollo y de la misionalidad de la UAE DNBC</t>
  </si>
  <si>
    <t>Se encuentra pendiente la actualización de los procedimientos del proceso de Gestión de Comunicaciones así como la Política de Comunicaciones para incluir disposiciones sobre el manejo de la reserva de la información</t>
  </si>
  <si>
    <t xml:space="preserve">La documentación allegada a la entidad es tramitada con el ORFEO para permitir realizar la trazabilidad del contenido y respuesta del mismo, de igual forma se da respuesta al peticionario del número de radicación asignado cuando la PQRSD llega mediante los canales electrónicos. 
</t>
  </si>
  <si>
    <t>La alta rotación de personal a nivel interno afecta la efectividad de estos entrenamientos.</t>
  </si>
  <si>
    <t>Durante el último cuatrimestre, se dio continuidad al contrato de Adriana Moreno y a Lyda Batista quienes tienen dentro se sus obligaciones el apoyo a la formulación y seguimiento de los proyectos de inversión.</t>
  </si>
  <si>
    <t>Se proyectaron recursos para la contratación de estos profesionales durante el 2018.</t>
  </si>
  <si>
    <t>El Asesor con Funciones de Control Interno fue nombrado por el Presidente de la República, garantizando la objetividad e independencia.</t>
  </si>
  <si>
    <t>Siguiendo los lineamientos establecidos en el Manual de Cursos Especializados se obtuvo el informe final de la pasantía a Farefax</t>
  </si>
  <si>
    <t>Las Obligaciones gestionadas, tramitadas y pagadas en la Unidad Ejecutora de la DNBC es de 369 y por la Subunidad del FNB es de 290. El total en el Cuatrimestre es de 659 Obligaciones, las cuales fueron debidamente radicadas.</t>
  </si>
  <si>
    <t>Se enviaron 98 respuestas de los 114 proyectos recibidos a la fecha</t>
  </si>
  <si>
    <t>No se ha adelantado esta actividad teniendo en cuenta que es necesario contar con la actualización de la Resolución 0661/2014 para realizar la convocatoria de solicitud de hojas de vida para ascensos.</t>
  </si>
  <si>
    <t xml:space="preserve">Servidor Público asignado a gestión documental </t>
  </si>
  <si>
    <t>La frecuencia es de acuerdo a la recepción de la documentación</t>
  </si>
  <si>
    <t>Actas de capacitaciones
FUID
ORFEO</t>
  </si>
  <si>
    <t>Adulteración, daño, pérdida o fuga de información, contenida en los sistemas de información de la Entidad, por parte de particulares y funcionarios para usos indebidos y no autorizados, en beneficio de un tercero o para ocasionar daño a la Entidad</t>
  </si>
  <si>
    <t>La Política de uso de correo institucional está plasmada en un documento.</t>
  </si>
  <si>
    <t>Mensajes de correo electrónico</t>
  </si>
  <si>
    <t>El servicio se ha ofrecido continuamente sin problemas.</t>
  </si>
  <si>
    <t>El personal ha reportado mensajes con contenido sospechoso y se han tomado las medidas respectivas</t>
  </si>
  <si>
    <t>Diariamente se radican los documentos que son tramitados.</t>
  </si>
  <si>
    <t>El control ha sido efectivo ya que el ciudadano solicita siempre el numero de radicado del documento.</t>
  </si>
  <si>
    <t>Auxiliar de radicación</t>
  </si>
  <si>
    <t>El seguimiento trimestral es suficiente y permite recordar a los servidores públicos de la Entidad, las medidas para evitar que se materialice este riesgo</t>
  </si>
  <si>
    <t>No se han extraviado o alterado documentos en custodia del archivo central</t>
  </si>
  <si>
    <t>Orfeo y Planilla de radicación</t>
  </si>
  <si>
    <t>Captura pantalla del acceso al software (fecha y hora de ingreso)</t>
  </si>
  <si>
    <t>Se cumplió con la auditoria programada al proceso de Atención al Usuario.</t>
  </si>
  <si>
    <t>A partir del 7 de Noviembre se contó con apoyo de un profesional para culminar las actividades del Plan de Acción., con anterioridad la ejecución del Plan estuvo a cargo de la Asesora con Funciones de Control Interno.</t>
  </si>
  <si>
    <t>Se dio total cumplimiento a las actividades programadas en el Plan de Acción en cuanto a Auditorias, Informes a Entes Externos, realización Comité de Coordinación de Control Interno, participación en Rendición de Cuentas, etc.</t>
  </si>
  <si>
    <t>Se realizó autoevaluación de los  seguimientos y auditoria realizados, socializando verificando el cumplimiento del Código de Ética de la Oficina de Control Interno.</t>
  </si>
  <si>
    <t>El Asesor con Funciones de Control Interno socializó el Código de Ética con el contratista Carlos Vargas.</t>
  </si>
  <si>
    <t>Las observaciones realizadas por el  DAFP están relacionadas con la Resolución interna que soporta el proceso del trámite, este acto administrativo (Resolución 351 de 2016) durante estos meses fue revisado y evaluado, resultando derogado por la Resolución 384 de Noviembre 10 de 2017. En este orden de ideas, durante el mes de diciembre, se da alcance a la comunicación del DAFP, para continuar con el proceso de aprobación y publicación del trámite de expedición de certificados de cumplimiento para los cuerpos de bomberos del país.</t>
  </si>
  <si>
    <t>Política de protección de datos personales y  manual para su operación</t>
  </si>
  <si>
    <t>Se  digitalizaron  en el cuatrimestre  10,405 para un total de 43315 Folios en el 2017</t>
  </si>
  <si>
    <t>Se realizaron los back up de forma semanal, excepto durante el periodo de vacaciones de la Funcionaria de Gestión Humana</t>
  </si>
  <si>
    <t>Se realizaron los cambios de contraseña  en el software de nomina de forma mensual .</t>
  </si>
  <si>
    <t xml:space="preserve">Se esta realizando el back up de nomina y correo institucional </t>
  </si>
  <si>
    <t>Se realizaron 185 comunicados a entes territoriales a raves de oficios y de forma presencial.</t>
  </si>
  <si>
    <t>Aun no se ha puesto en funcionamiento la herramienta RUE.</t>
  </si>
  <si>
    <t>Capacitación realizada el 28 de junio de 2017 (segundo cuatrimestre) al personal vinculado al proceso Gestión de comunicaciones.</t>
  </si>
  <si>
    <t>No se adquirieron los discos duros para garantizar la salvaguarda de la información generada en el proceso.</t>
  </si>
  <si>
    <t>Se realizo la revisión de 280 respuestas a PQRSD y actos administrativos por parte del Coordinador del área.</t>
  </si>
  <si>
    <t xml:space="preserve">Se logró incluir en la base de datos el 86% (98/114) de los proyectos remitidos por los Cuerpos de Bomberos.
</t>
  </si>
  <si>
    <t>No se contó con la persona calificada en manejo y control de inventarios durante el segundo semestre del año</t>
  </si>
  <si>
    <t xml:space="preserve">La documentación allegada a la entidad es tramitada con el ORFEO para permitir realizar la trazabilidad del contenido y respuesta del mismo. </t>
  </si>
  <si>
    <t>Se requiere gestionar la formalización del procedimiento de acuerdo con los criterios establecidos desde la Oficina de Planeación .</t>
  </si>
  <si>
    <t>Se realizaron los cambios de clave en el portal bancario mensualmente para los perfiles creados.</t>
  </si>
  <si>
    <t>Se requiere incluir como dentro de los riesgos de corrupción el Aval de instructores junto con sus respectivos controles.</t>
  </si>
  <si>
    <t>Se requiere incluir como control la aplicación del procedimiento para la solicitud de ascensos de oficiales de bomberos.</t>
  </si>
  <si>
    <t xml:space="preserve">La política de protección de datos personales se encuentra en proceso de revisión en compañía del área de sistemas para su publicación correspondiente. </t>
  </si>
  <si>
    <t xml:space="preserve">Se han recibido en el 3 cuatrimestre 733 PQRSD, con cierre a 19 de diciembre, las cuales se han diligenciado en el formato y asignado a la persona encargada para su debido tramite. </t>
  </si>
  <si>
    <t>Se esta aplicando el procedimiento Operación CITEL y Sala Situacional  se realizaron 11 de los 16 seguimientos programados para el año.</t>
  </si>
  <si>
    <t xml:space="preserve">Establecer como control  la restricción de acceso al archivo documental de la Entidad.
Implementar/documentar como control  la aplicación de transferencias documentales, así como la aplicación del registro de consulta y/o préstamo de documentos. </t>
  </si>
  <si>
    <t xml:space="preserve">En el último cuatrimestre del año se realizaron todas las transacciones de forma exitosa </t>
  </si>
  <si>
    <t>Solo se cuenta con  una funcionaria en el proceso, por lo que no se cuenta con back up para desarrollar las funciones del cargo durante su ausencia en la entidad (vacaciones, permisos, incapacidades).</t>
  </si>
  <si>
    <t>Durante  el tercer cuatrimestre no se emitieron los informes mensuales de PQRSD.</t>
  </si>
  <si>
    <t>Se realizó entrenamiento a Adriana Moreno,  Lyda Batista y Andrés Muñoz. Adicionalmente, en SPI, se dio capacitación a Adriana Moreno quien en compañía de Andrés Muñoz, han realizado adecuadamente los seguimientos en el sistema SPI. Como back up entrenado esta Edwin Zamora.</t>
  </si>
  <si>
    <t>Se realizo el análisis y divulgación de la ejecución de las actividades establecidas en el plan de acción y fue remitido a los diferentes intervinientes con el objeto de hacer las observaciones a que haya lugar antes de su formalización.</t>
  </si>
  <si>
    <t>Se contrató a Adriana Moreno y a Lyda Batista quienes tienen dentro se sus obligaciones el apoyo a la formulación y seguimiento de los proyectos de inversión.
En la reunión de planeación para 2018 de programó la continuidad del personal para el equipo de planeación.</t>
  </si>
  <si>
    <t xml:space="preserve">Debido a que desde el 30 de noviembre las licencia expiró, por lo tanto desde esa fecha no se pueden generar nuevas políticas de seguridad informática, lo cual deja expuesta la información de la entidad. </t>
  </si>
  <si>
    <t>El 9 de Octubre se remitió por correo electrónico a todo el personal de la entidad la política de uso del correo electrónico.</t>
  </si>
  <si>
    <t>Se requiere ampliar el back up a toda la información relevante que se genera en la entidad, para garantizar la conservación de la información.</t>
  </si>
  <si>
    <t>Se realizaron 318 asesorías a entes territoriales, registradas en el Orfeo  cuando se remiten por oficio  o con encuesta cuando se realizan  de forma presencial.</t>
  </si>
  <si>
    <t>Se realizan asesorías a las delegaciones departamentales a través de oficios  y de forma presencial.</t>
  </si>
  <si>
    <t>Para el cuatrimestre del año se realizaron 11 revisiones a la matriz de emergencias por parte de CITEL, además se realiza una nueva verificación por parte de la Sala situacional previo a la generación de informes estadísticos.</t>
  </si>
  <si>
    <t>El proceso Coordinación Operativa, ha logrado que se mejore el reporte de las emergencias por parte de los Cuerpos de Bomberos, como mecanismo para la toma de decisiones.</t>
  </si>
  <si>
    <t>Se han realizado las revisiones por parte de Sala Situacional a la matriz de emergencias previo a la emisión del informe,  el cual es publicado en la pagina web de la entidad.</t>
  </si>
  <si>
    <t>Se remitió por correo electrónico el procedimiento denominado "proceso de comunicación"</t>
  </si>
  <si>
    <t>Se adquirieron cámaras y computadores, sin embargo no se cuenta con los discos duros para realizar el back up de la información generada en el proceso.</t>
  </si>
  <si>
    <t>Se realizó la capacitación sobre el manejo de la información confidencial al equipo de comunicaciones.</t>
  </si>
  <si>
    <t>Se esta aplicando el procedimiento para proyección y expedición de circulares y resoluciones.</t>
  </si>
  <si>
    <t>El informe de auditoria al proceso de Atención al Usuario fue realizado por la Asesora con funciones de Control Interno</t>
  </si>
  <si>
    <t>La auditoria al proceso de Atención al Usuario, así como el seguimiento a planes de mejoramiento realizado en noviembre, fueron realizados basados en evidencia aportada por los ejecutores de los procesos.</t>
  </si>
  <si>
    <t>Para la ejecución de la auditoria al proceso de Atención al Usuario, así como el seguimiento a planes de mejoramiento se utilizaron las técnicas de auditoria: entrevista, observación directa y revisión documental.</t>
  </si>
  <si>
    <t>Se han remitido a la oficina de control interno los informes de los seguimientos al plan anticorrupción y plan de mejoramiento debidamente soportados.</t>
  </si>
  <si>
    <t>No se ha adquirido un archivador para la salvaguarda de la información, así como para asegurar la confidencialidad del proceso.</t>
  </si>
  <si>
    <r>
      <t>La Entidad proyectó y aprobó  para el 2018, la contratación de una persona que apoye las labores de control de inventarios institucionales con el fin de dar continuidad a la efectividad de este control.
Se considera necesario</t>
    </r>
    <r>
      <rPr>
        <sz val="11"/>
        <rFont val="Calibri"/>
        <family val="2"/>
        <scheme val="minor"/>
      </rPr>
      <t xml:space="preserve"> incluir la restricción de acceso al almacén como control  actual.</t>
    </r>
  </si>
  <si>
    <r>
      <t xml:space="preserve">El proceso Coordinación Operativa, ha logrado que se mejore el reporte de las emergencias por parte de los Cuerpos de Bomberos, como mecanismo para la toma de decisiones.
</t>
    </r>
    <r>
      <rPr>
        <sz val="11"/>
        <rFont val="Calibri"/>
        <family val="2"/>
        <scheme val="minor"/>
      </rPr>
      <t>Ajustar la redacción del control, ya que como tal, lo que constituye un control es la aplicación del procedimiento y no el documento.</t>
    </r>
  </si>
  <si>
    <t>Seguimiento CONTROL INTERNO a los riesgos de corrupción  
Septiembre-Diciembre</t>
  </si>
  <si>
    <t xml:space="preserve">Se estableció el  procedimiento formulación, actualización y seguimiento de proyectos de inversión, con las responsabilidades definidas para su ejecución, sin embargo no se cuenta con personal suficiente  para su ejecución con los roles requeridos. El control de formulación técnico y el control de jefe de planeación lo tiene una sola persona debido a que aún no se cuenta con suficiente personal en el equipo de planeación. </t>
  </si>
  <si>
    <t>Verificar la información y el término de los procesos de manera adecuada y oportunamente.</t>
  </si>
  <si>
    <t>Rainer Naranjo Charrasquiel</t>
  </si>
  <si>
    <t>Ct. German Andrés Miranda/ Rainer Naranjo</t>
  </si>
  <si>
    <t>Servidor Público Asignado al proceso de gestión de T.I.</t>
  </si>
  <si>
    <t>1. Personal no capacitado  en normatividad Bomberil 
2. Falta de controles previos a la aprobación de actos administrativos, comunicados y respuestas a PQRSD
3. Falta de comunicación y colaboración entre los procesos
4. Amenazas y presión interna.</t>
  </si>
  <si>
    <t xml:space="preserve">1. Intereses políticos institucionales y particulares. Amenazas y presiones externas y/o internas </t>
  </si>
  <si>
    <t xml:space="preserve">1. Personal insuficiente para el control de las actividades del proceso
2. Presión interna
3. Conflictos de interés.
4. Falta de ética del equipo de formulación normativa y operativa 
5. Desconocimiento de la construcción de informes por parte del equipo de planeación.
6. Débil sistema de información interna </t>
  </si>
  <si>
    <t>1. Falta de conocimiento por parte de los servidores públicos que laboran en la Subdirección Estratégica y de coordinación Bomberil respecto a  los requisitos establecidos en el procedimiento de Presentación de proyectos y Procedimiento Hojas de Vida para ascenso.
2. Obtención de dádivas para incluir proyectos y hojas de vida para ascensos, sin el lleno de los requisitos o con información alterada, ante la Junta Nacional de Bomberos con el fin de favorecer o perjudicar intereses personales o de terceros.
3. Personal insuficiente</t>
  </si>
  <si>
    <t>Presentar proyectos y hojas de vida para ascensos, a la Junta Nacional de Bomberos sin el lleno de los requisitos o con información alterada</t>
  </si>
  <si>
    <t>Presentar proyectos a la Junta Nacional de Bomberos sin el lleno de los requisitos o con información alterada, por parte de funcionarios y/o contratistas responsables del proceso de fortalecimiento Bomberil, generando una errónea toma de decisiones, con el fin de favorecer  o perjudicar intereses personales o de un tercero.</t>
  </si>
  <si>
    <r>
      <t xml:space="preserve">1. Personal no capacitado en el manejo y uso de la información
2.  Falta de  aplicación y socialización de los procedimientos para la publicación de la información
3. Falta de soportes lógicos para la protección de la información 
4. Falta de ética del equipo de gestión de comunicaciones y violación al código de ética de la DNBC
5. Falta de controles previos de la información a publicar 
</t>
    </r>
    <r>
      <rPr>
        <b/>
        <sz val="11"/>
        <color theme="1"/>
        <rFont val="Calibri"/>
        <family val="2"/>
        <scheme val="minor"/>
      </rPr>
      <t>6.</t>
    </r>
    <r>
      <rPr>
        <sz val="11"/>
        <color theme="1"/>
        <rFont val="Calibri"/>
        <family val="2"/>
        <scheme val="minor"/>
      </rPr>
      <t xml:space="preserve"> Falta de conocimiento de la ley sobre información reservada</t>
    </r>
  </si>
  <si>
    <t>El control fue verificado en el segundo cuatrimestre del año, para el tercer cuatrimestre no se aplicó el control debido a que no hubo requerimientos de entes de control.</t>
  </si>
  <si>
    <t>Se requiere fortalecer el equipo de planeación para ejecutar los roles en la gestión de los proyectos de inversión de acuerdo con lo establecido en el procedimiento correspondiente, garantizando una adecuada segregación de funciones.</t>
  </si>
  <si>
    <t>Se divulgó el procedimiento de control de documentos en el segundo cuatrimestre del año.</t>
  </si>
  <si>
    <t>Se celebró reunión para revisión de los procesos disciplinarios abiertos a Funcionarios y ex funcionarios de la DNBC, con la participación de la Abogada encargada del proceso, el Subdirector Administrativo y el Asesor del Despacho.</t>
  </si>
  <si>
    <t>Se celebró reunión para revisión de los procesos disciplinarios abiertos a Funcionarios y exfuncionarios de la DNBC, con la participación de la Abogada encargada del proceso, el Subdirector Administrativo y el Asesor del Despacho.</t>
  </si>
  <si>
    <t>Se evidenció el soporte las asesorías, orientaciones y consultas de parte de los Funcionarios y Contratistas entre los meses de octubre a diciembre.</t>
  </si>
  <si>
    <t>Aunque en el último cuatrimestre se mejoró el porcentaje de cumplimiento,  se recomienda revisar la asignación de recursos para la consolidación de la base de datos y respuesta sobre los  proyectos a los Cuerpos de Bomberos), para garantizar la participación equitativa en la aprobación de proyectos.
Se hace necesario incluir como control la aplicación del procedimiento para "Asesoría formulación y seguimiento de presentación de proyectos"</t>
  </si>
  <si>
    <t>Formulación, actualización y acompañamiento normativo y operativo</t>
  </si>
  <si>
    <t>1. Personal</t>
  </si>
  <si>
    <t>1. No acción oportuna de los funcionarios del área disciplinaria de la DNBC.
2. Presiones internas de algún funcionario.</t>
  </si>
  <si>
    <t>N.A.</t>
  </si>
  <si>
    <r>
      <t xml:space="preserve">1. Complicidad con terceros. 
</t>
    </r>
    <r>
      <rPr>
        <u/>
        <sz val="11"/>
        <color theme="1"/>
        <rFont val="Calibri"/>
        <family val="2"/>
        <scheme val="minor"/>
      </rPr>
      <t xml:space="preserve">2. Fallas en la custodia de los documentos </t>
    </r>
    <r>
      <rPr>
        <sz val="11"/>
        <color theme="1"/>
        <rFont val="Calibri"/>
        <family val="2"/>
        <scheme val="minor"/>
      </rPr>
      <t xml:space="preserve">
3. Falta de políticas para el manejo de información
4. Presión, amenaza por parte de los interesados a un funcionario o servidor público.</t>
    </r>
  </si>
  <si>
    <t>Seguimiento CONTROL INTERNO a los riesgos de corrupción  
 (Enero - Abril 2018)</t>
  </si>
  <si>
    <t>Observaciones/ Dificultades y medidas correctivas para lograr la meta cuatrimestre I</t>
  </si>
  <si>
    <t>No se identificaron dificultades</t>
  </si>
  <si>
    <r>
      <t xml:space="preserve">Se realizó entrenamiento a Lizbeth Ferrer. Adicionalmente, en SPI, se dio capacitación a </t>
    </r>
    <r>
      <rPr>
        <sz val="11"/>
        <rFont val="Calibri"/>
        <family val="2"/>
        <scheme val="minor"/>
      </rPr>
      <t>Luis Valencia</t>
    </r>
    <r>
      <rPr>
        <sz val="11"/>
        <color theme="1"/>
        <rFont val="Calibri"/>
        <family val="2"/>
        <scheme val="minor"/>
      </rPr>
      <t xml:space="preserve"> quienes han realizado adecuadamente los seguimientos en el sistema SPI. </t>
    </r>
  </si>
  <si>
    <t>El procedimiento para la formulación, actualización y seguimiento a los proyectos de inversión, se encuentra en ajustes para continuar con las etapas siguientes del Procedimiento de Control de Documentos y Registros</t>
  </si>
  <si>
    <t>% de avance de acuerdo a etapa Procedimiento Control de Documentos</t>
  </si>
  <si>
    <t>Se efectuó la consolidación y acompañamiento en la estructuración del Plan Anticorrupción y Atención al Ciudadano 2018. Dicho documento contiene la Estrategia de racionalización y la estrategia de Rendición de cuentas 2018 de la DNBC (3). Este plan fue publicado en el sitio Web en el siguiente enlace:  http://bomberos.mininterior.gov.co/sites/default/files/plan_anticorrupcion_dnbc_2018.pdf. De igual forma, se consolida el reporte del primer cuatrimestre de 2018.
Frente a los mapas de riesgos se esta adelantando una labor de acompañamiento y revisión delos riesgos de gestión y corrupción de los procesos que serán presentados de igual forma para los seguimientos previstos.</t>
  </si>
  <si>
    <t>No se identificaron dificultades.</t>
  </si>
  <si>
    <t>Para el primer cuatrimestre no se tenía programado un refuerzo de divulgación del procedimiento de control de documentos y registros, toda vez que se encuentra en actualización. Una vez sea aprobada la nueva versión, se realizará sensibilización.</t>
  </si>
  <si>
    <t>No se efectuó socialización de la Política</t>
  </si>
  <si>
    <t>Se adelantará esta actividad en coordinación con el Proceso Jurídico en el tercer trimestre de acuerdo a lo establecido en el plan de acción 2018 y Plan anticorrupción 2018, especialmente porque el equipo actual requiere contar con información sobre este requerimiento</t>
  </si>
  <si>
    <t>No se  reportaron dificultades ni observaciones</t>
  </si>
  <si>
    <t>Se diligenció planilla de registro de atención a usuarios internos</t>
  </si>
  <si>
    <t>Se adquiere un archivador con sus respectivas llaves que permiten dar custodia a los documentos disciplinarios</t>
  </si>
  <si>
    <t>Adecuada implementación del Procedimiento de Recepción , radicación , distribución ,devolución y envío de la Comunicaciones Oficiales.</t>
  </si>
  <si>
    <t>Orfeo</t>
  </si>
  <si>
    <t>Nº Documentos recibidos y radicados en el Sistema de Gestión Documental Orfeo</t>
  </si>
  <si>
    <t>Sensibilización del PINAR, del Plan de preservación digital, Plan de Conservación documental</t>
  </si>
  <si>
    <t>1. Las unidades  de almacenamiento  de los Archivos  de Gestión  no son  seguros para custodiar la información producida por los proceso.
2. No hay una adecuada organización de los archivos de Gestión y Central según la normatividad vigente emanada por el AGN.
3. No diligenciar la Planilla de Consulta y Préstamo de documentos para su seguimiento y control.
4. Desconocimiento del personal en temas relacionados con Gestión Documental.
5. Debilidad del sistemas de gestión documental Orfeo de la entidad no permite almacenar adecuadamente documentos electrónicos.
6. El libre acceso al modulo de radicación  .
7.No contar con relevo en la hora de almuerzo en el modulo de radicación .
8. Falta de ética del personal.
9. Presiones internas.</t>
  </si>
  <si>
    <t>1338 Radicados Entrada Digitalizados ---- Radicado Salida</t>
  </si>
  <si>
    <t>Se termino de elaborar PINAR</t>
  </si>
  <si>
    <t>MODIFICACIÓN REALIZADA I Cuatrimestre 2017</t>
  </si>
  <si>
    <t>No se ha realizado la digitalización de la  información  almacenada en el Archivo Central</t>
  </si>
  <si>
    <t>Se ha avanzado un 40% la configuración final de estos planes. Se presenta en el Comité Directivo SIGEC, el PINAR para su respectiva aprobación y posterior socialización.</t>
  </si>
  <si>
    <t>No se ha efectuado sensibilización del PINAR, del Plan de preservación digital, Plan de Conservación documental</t>
  </si>
  <si>
    <t>En los dos primeros meses de esta vigencia, se evidenció represamiento en el procedimiento de Radicación, generando congestión en el ciclo vital del documento y retrasando la distribución de la correspondencia  allegada a la DNBC.</t>
  </si>
  <si>
    <t>Para la vigencia 2018 se aprobó un presupuesto de $150.000.000ºº para la adquisición del software de inventarios.</t>
  </si>
  <si>
    <t>Se encuentra en trámite la consecución de las cotizaciones del sistema para iniciar el proceso de contratación.</t>
  </si>
  <si>
    <t>Mediante contrato No. 028 del 11 de enero de 2018, se contrató a una persona calificada en el manejo y control de inventarios. Se efectuó restricción de acceso al almacén.</t>
  </si>
  <si>
    <r>
      <t xml:space="preserve">Las Obligaciones gestionadas, tramitadas y pagadas a Abril 20 de 2018 es: En Unidad Ejecutora de la DNBC </t>
    </r>
    <r>
      <rPr>
        <b/>
        <sz val="12"/>
        <color theme="1"/>
        <rFont val="Calibri"/>
        <family val="2"/>
        <scheme val="minor"/>
      </rPr>
      <t xml:space="preserve">471; </t>
    </r>
    <r>
      <rPr>
        <sz val="11"/>
        <color theme="1"/>
        <rFont val="Calibri"/>
        <family val="2"/>
        <scheme val="minor"/>
      </rPr>
      <t xml:space="preserve"> En la Subunidad FNB </t>
    </r>
    <r>
      <rPr>
        <b/>
        <sz val="12"/>
        <color theme="1"/>
        <rFont val="Calibri"/>
        <family val="2"/>
        <scheme val="minor"/>
      </rPr>
      <t>207</t>
    </r>
    <r>
      <rPr>
        <sz val="11"/>
        <color theme="1"/>
        <rFont val="Calibri"/>
        <family val="2"/>
        <scheme val="minor"/>
      </rPr>
      <t xml:space="preserve">. El total Acumulado de Enero 01 a Abril 20 de 2018 es de </t>
    </r>
    <r>
      <rPr>
        <b/>
        <u/>
        <sz val="14"/>
        <color theme="1"/>
        <rFont val="Calibri"/>
        <family val="2"/>
        <scheme val="minor"/>
      </rPr>
      <t>678 Obligaciones</t>
    </r>
    <r>
      <rPr>
        <sz val="11"/>
        <color theme="1"/>
        <rFont val="Calibri"/>
        <family val="2"/>
        <scheme val="minor"/>
      </rPr>
      <t>, las cuales fueron debidamente radicadas.</t>
    </r>
  </si>
  <si>
    <r>
      <t xml:space="preserve">Al realizar cualquier pago por Beneficiario Final o Traspaso a Pagaduría, se verifica en SIIF Nación si las cuentas son las correctas. En las transferencias se verifica antes de emitir pago. De las Ordenes de pago transferidas de Enero 01 a Abril 20 de 2018 desde el portal bancario han sido: 40 de la Unidad Ejecutora DNBC y 15 de la Subunidad FNB </t>
    </r>
    <r>
      <rPr>
        <b/>
        <sz val="14"/>
        <color theme="1"/>
        <rFont val="Calibri"/>
        <family val="2"/>
        <scheme val="minor"/>
      </rPr>
      <t>TOTAL 55</t>
    </r>
    <r>
      <rPr>
        <sz val="11"/>
        <color theme="1"/>
        <rFont val="Calibri"/>
        <family val="2"/>
        <scheme val="minor"/>
      </rPr>
      <t>.</t>
    </r>
  </si>
  <si>
    <r>
      <t xml:space="preserve">De Enero 01 a Abr 20 de 2018 se han efectuado cambios de claves así: </t>
    </r>
    <r>
      <rPr>
        <b/>
        <u/>
        <sz val="11"/>
        <color theme="1"/>
        <rFont val="Calibri"/>
        <family val="2"/>
        <scheme val="minor"/>
      </rPr>
      <t>Perfil Presupuesto</t>
    </r>
    <r>
      <rPr>
        <sz val="11"/>
        <color theme="1"/>
        <rFont val="Calibri"/>
        <family val="2"/>
        <scheme val="minor"/>
      </rPr>
      <t xml:space="preserve"> 5 del PC, 5 del SIIF y 1 Token; </t>
    </r>
    <r>
      <rPr>
        <b/>
        <u/>
        <sz val="11"/>
        <color theme="1"/>
        <rFont val="Calibri"/>
        <family val="2"/>
        <scheme val="minor"/>
      </rPr>
      <t>Perfil Tesorería</t>
    </r>
    <r>
      <rPr>
        <sz val="11"/>
        <color theme="1"/>
        <rFont val="Calibri"/>
        <family val="2"/>
        <scheme val="minor"/>
      </rPr>
      <t xml:space="preserve"> 4 del PC, 6 del SIIF y 1 Token. </t>
    </r>
    <r>
      <rPr>
        <b/>
        <u/>
        <sz val="11"/>
        <color theme="1"/>
        <rFont val="Calibri"/>
        <family val="2"/>
        <scheme val="minor"/>
      </rPr>
      <t>Perfil Contable</t>
    </r>
    <r>
      <rPr>
        <sz val="11"/>
        <color theme="1"/>
        <rFont val="Calibri"/>
        <family val="2"/>
        <scheme val="minor"/>
      </rPr>
      <t xml:space="preserve"> 5 del PC, 6 del SIIF, 1 Token y 3 Portal Bancario. </t>
    </r>
    <r>
      <rPr>
        <b/>
        <sz val="11"/>
        <color theme="1"/>
        <rFont val="Calibri"/>
        <family val="2"/>
        <scheme val="minor"/>
      </rPr>
      <t xml:space="preserve">TOTAL </t>
    </r>
    <r>
      <rPr>
        <b/>
        <sz val="12"/>
        <color theme="1"/>
        <rFont val="Calibri"/>
        <family val="2"/>
        <scheme val="minor"/>
      </rPr>
      <t>37</t>
    </r>
    <r>
      <rPr>
        <b/>
        <sz val="11"/>
        <color theme="1"/>
        <rFont val="Calibri"/>
        <family val="2"/>
        <scheme val="minor"/>
      </rPr>
      <t xml:space="preserve"> Cambios de Clave</t>
    </r>
  </si>
  <si>
    <t>El Firewall se encuentra activo y no se ha requerido la implementación de nuevas políticas.</t>
  </si>
  <si>
    <t>Como medida correctiva ya se realizó la presentación de la necesidad, el estudio de mercado y las cotizaciones para poder iniciar con el proceso de contratación para la renovación de la licencia del firewall</t>
  </si>
  <si>
    <t>Se han realizado 18 copias de seguridad al sistema de información de Nómina</t>
  </si>
  <si>
    <t>El día 5 de marzo de 2018, se remitió por correo electrónico a todo el personal de la Entidad, la política de uso del correo electrónico.</t>
  </si>
  <si>
    <t xml:space="preserve">El correo institucional desde el mes de Marzo, se encuentra en funcionamiento en la plataforma de Google, con lo cual se ha venido migrando la base de datos de los buzones y se garantiza el respaldo de la información. </t>
  </si>
  <si>
    <t xml:space="preserve">Se dio total cumplimiento a las 24 actividades programadas en el Plan de Acción en cuanto a Auditorias, Informes a Entes Externos, realización Comité de Coordinación de Control Interno, </t>
  </si>
  <si>
    <t>Se revisa el avance las auditoria realizadas y elaboración de informes antes de su emisión y publicación.</t>
  </si>
  <si>
    <t>Se revisa la evidencia de los hallazgos u observaciones de  las auditoria realizadas y elaboración de informes antes de su emisión y publicación.</t>
  </si>
  <si>
    <t>En las actividades desarrolladas se aplican las técnicas de auditoria establecidas, tales como entrevistas, observación, pruebas analíticas, revisión documental, etc.</t>
  </si>
  <si>
    <t>Se realizó autoevaluación de los  seguimientos y auditoria realizados, así como del proceso de Evaluación y Seguimiento. Se socializó y verificó  el cumplimiento del Código de Ética de la Oficina de Control Interno.</t>
  </si>
  <si>
    <t>CADA VEZ QUE SE REALIZA UNA INDUCCIÓN AL PERSONAL NUEVO</t>
  </si>
  <si>
    <t>El Asesor con Funciones de Control Interno socializó el Código de Ética con los contratistas Sonia Lobo, Carlos Vargas, Felipe Bohórquez y Claudia Quintero.</t>
  </si>
  <si>
    <t>Seguimiento Mapa de Riesgos Corrupción
 (Enero - Abril 2018)</t>
  </si>
  <si>
    <t>OBSERVACIONES PLANEACIÓN</t>
  </si>
  <si>
    <t>Para la presente vigencia se contrató a Lizbeth Ferrer para apoyar, entre otras actividades enfocadas a Planeación Estratégica,   la formulación y seguimiento de los proyectos de inversión. De igual forma el contratista Andrés Muñoz, apoya el seguimiento y estructuración de la información de reporte del proyecto.</t>
  </si>
  <si>
    <t>Se realiza la consolidación y revisión de la información reportada en el plan de acción, la cual se retroalimenta con los responsables de presentar la información para de esta generar el informe definitivo el cual es socializado en Comité Directivo del mes de Abril.</t>
  </si>
  <si>
    <t>El área de planeación tiene tres contratistas (Lizbeth Ferrer, Lyda Batista y Edgar Forero) quienes tienen asignadas obligaciones relacionadas con los diferentes informes y herramientas de formulación y seguimiento de la planeación institucional.</t>
  </si>
  <si>
    <t>Se diligencia semanalmente el Formato de Control de las PQRSD, el cual muestra que hasta el momento se han recibido un total de 1063 de las cuales 960 se han respondido y todos están cotejados con informes y bases de datos de Orfeo hasta el 20-04-2018</t>
  </si>
  <si>
    <t>Se reportan los informes correspondientes al mes de enero y febrero de 2018. El informe de Marzo se encuentra en revisión para aprobación por parte del Subdirector Administrativo y Financiero. El reporte correspondiente al mes de abril, se realizará durante la primera semana de mayo, de acuerdo a lo establecido en el procedimiento. No obstante, se cuentan con datos hasta la fecha (20/04/2018)</t>
  </si>
  <si>
    <t>No es posible contar con los informes mensuales una vez termina el mes puesto que se requiere un tiempo prudente para recopilar la información correspondiente</t>
  </si>
  <si>
    <t>Los datos se corroboran con la información de la hoja de vida de indicadores y el formato de seguimiento de PQRSD de abril.</t>
  </si>
  <si>
    <t>No fue posible asignar en los primeros días de enero puesto que la gestión en atención al Usuario empezó a finales de Enero</t>
  </si>
  <si>
    <t>Se diligencia la Planilla permanentemente de acuerdo a lo que se radica. El dato reportado se corrobora la información con Orfeo y  Radicación</t>
  </si>
  <si>
    <t>Cristhian Urrego Camargo, Rubén Darío Rincón, Ronny Romero</t>
  </si>
  <si>
    <t xml:space="preserve">Andrés Muñoz Cabrera </t>
  </si>
  <si>
    <t>Edgar Alexander Maya López</t>
  </si>
  <si>
    <t>La persona responsable del ingreso al programa de Has SQL realizo  4 cambios de contraseña en el cuatrimestre en mención.</t>
  </si>
  <si>
    <t>Se realizaron 15 Backup de la base de datos de nomina en el cuatrimestre en mención.</t>
  </si>
  <si>
    <t xml:space="preserve">Previo a la elaboración de los estudios previos de  los  9 contratos suscritos a la fecha (durante el ultimo trimestre del año 2017) se elaboraron y revisaron los estudios de mercado y análisis del sector correspondiente a cada contrato, la evidencia de cada uno se encuentra soportada en los expedientes contractuales y en el seco  I y II, según corresponda . </t>
  </si>
  <si>
    <t xml:space="preserve">Previo a la elaboración de los estudios previos de  los  67 contratos suscritos a la fecha (durante el primer trimestre del año 2018) se elaboraron y revisaron los estudios de mercado y análisis del sector correspondiente a cada contrato, la evidencia de cada uno se encuentra soportada en los expedientes contractuales y en el seco II.  </t>
  </si>
  <si>
    <t>Aunque se ha dado apertura de indagación preliminar a diferentes funcionarios como resultados de los seguimientos de respuestas extemporáneas de 2016, aún no se ha dado cumplimiento para el 2017. Adicionalmente está pendiente la apertura de procesos dirigidos al  Subdirector Administrativo y Financiero por PQRSD y otro remitido por la Procuraduría General de la Nación, toda vez que al ser responsable de efectuar las aperturas de los procesos, se encontraría impedido para efectuar la diligencia., por lo que deben ser adelantados por la segunda instancia de la entidad, es decir la Dirección General.</t>
  </si>
  <si>
    <t>El reglamento interno de archivo y correspondencia y el Programa de Gestión Documental ya fue aprobado por el Comité del Sigue , se publicó en la Página Web de la Entidad.</t>
  </si>
  <si>
    <t xml:space="preserve">Se reemplaza el anterior control: "Adecuada implementación del Reglamento interno de archivo y correspondencia y del Programa de Gestión Documental" y su correspondiente indicador " # Documentos recibidos y radicados que cumplen con el reglamento/Documentos recibidos", por que este control no brinda lineamiento para la ejecución de   dicho control </t>
  </si>
  <si>
    <t>La dificultad radica en que ya que no se cuenta con Escáner, a pesar que se requirió la necesidades de adquirir uno propio para el Proceso</t>
  </si>
  <si>
    <t>Se ejecutó la auditoria al proceso de Gestión Contractual.</t>
  </si>
  <si>
    <t xml:space="preserve">Se extendieron mediante circular siete (7) convocatorias de cursos especializados, socializados por  APC-Colombia y por  cooperación técnica ofrecida por el Gobierno de Francia. Para la selección de los postulados se establecieron condiciones como: nivel de experiencia en las respectivas líneas de capacitación, pre-requisitos en cursos, carta de postulación por parte del Comandante del Cuerpo de Bomberos dirigida al Capitán en Jefe, Carta de Compromiso del postulado firmando su designación por el Comandante. </t>
  </si>
  <si>
    <t>Este control se realiza de forma semestral por lo que se reportará en el siguiente cuatrimestre.</t>
  </si>
  <si>
    <t>No Reportaron dificultades ni observaciones</t>
  </si>
  <si>
    <t>Se cuenta con el procedimiento para proyección y expedición de circulares y resoluciones.</t>
  </si>
  <si>
    <t>Actualmente se está trabajando en una actualización de los riesgos del proceso de Gestión de las Comunicaciones.</t>
  </si>
  <si>
    <t xml:space="preserve">Durante el primer trimestre de la vigencia 2018 se realizo la revisión de 286 respuestas a PQRSD y actos administrativos por parte del Coordinador del área. </t>
  </si>
  <si>
    <t xml:space="preserve">Durante el primer trimestre se realizaron 344 asesorías telefónicamente a unidades bomberiles, comandantes, entidades territoriales, órganos de control y ciudadanía en general, en temáticas bomberiles. </t>
  </si>
  <si>
    <t>El número de proyectos radicados por los cuerpos de bomberos en la DNBC fue de 86 proyectos, los cuales todos fueron incluidos en la base de datos. 
Actualmente la DNBC cuenta con 4 personas encargadas de revisar que los proyectos radicados por los cuerpos de bomberos cumplan con todos los requisitos establecidos por la resolución 0661 del 2014, y quienes se encargan de revisar que los proyectos radicados . 
Los proyectos radicados por los cuerpos de bomberos están relacionados con vehículos de emergencias, capacitación , infraestructura, herramientas, equipos y accesorios.</t>
  </si>
  <si>
    <t>Se realizó asesoría a los 86 proyectos recibidos a la fecha.</t>
  </si>
  <si>
    <t>Se encuentra publicado en el SUIT el trámite "Presentación de proyectos de los Cuerpos de Bomberos"</t>
  </si>
  <si>
    <t>Se cuenta con el procedimiento Operación CITEL y Sala Situacional  el cual fue remitido a la Oficina de planeación para su revisión, aprobación y codificación.</t>
  </si>
  <si>
    <t xml:space="preserve">Se cuenta con el aplicativo que permite el Registro Único de Emergencias y ya se cuenta con reportes de las emergencias de los cuerpos de Bomberos que ya están utilizando el aplicativo. Actualmente se está implementando la FASE 2 del RUE "Uso y Apropiación", en donde el Objetivo principal del Plan Estratégico de Uso y Apropiación del Rue de la Dirección Nacional de Bomberos de Colombia es el uso y apropiación por parte de los bomberos de Colombia del RUE como único sistema de información y estadísticas de las actividades de la gestión del riesgo de incendios, preparativos y atención de rescates e incidentes con materiales peligrosos, así como de los equipos, recurso humano, técnico y operativo que en cumplimiento de lo dispuesto en la presente ley. </t>
  </si>
  <si>
    <t>Se encuentra en proceso de aprobación y publicación el trámite de Certificados de Cumplimiento ante el DAFP. Se realizaron ajustes a la respuesta frente a las observaciones realizadas por el  DAFP de acuerdo  a la Resolución 384 de Noviembre 10 de 2017.</t>
  </si>
  <si>
    <t>La actualización del OPA se encuentra sujeta a la aprobación de la actualización de la Resolución 0661/2014, la cual se encuentra actualizada y en trámite de aprobación por parte del Ministerio del Interior y posterior aprobación por parte de la Junta Nacional</t>
  </si>
  <si>
    <t>Todas las respuestas efectuadas por este Despacho, son revisadas y proyectadas por el Asesor de la Dirección.</t>
  </si>
  <si>
    <t>Se realizó reunión con el Subdirector Administrativo y Financiero y el Asesor del Despacho, donde se efectuó revisión de los procesos disciplinarios abiertos: Acta 1/2018. Con el fin de optimizar el control de acuerdo a las observaciones del último informe, se realizó la revisión  del cuadro de revisión de términos de los procesos en donde se evidencia la fecha de apertura de los procesos y el estado de los mismos.</t>
  </si>
  <si>
    <t>El control se ejecuta por demanda. Sin embargo, se han venido aplicando los lineamientos establecidos en el Procedimiento de Control de documentos y las etapas correspondientes, con sus respectivas evidencias, lo cual ha mitigado la posibilidad de materialización del riesgo.</t>
  </si>
  <si>
    <t>Con el fin de obtener la cifra real de avance con corte al mes de abril, se requiere que se encuentre finalizado el mes para obtener la cifra oficial, por lo que una vez finalice el mes de abril se actualizará la información al cuatrimestre.</t>
  </si>
  <si>
    <t>A la fecha la Junta Nacional de Bomberos no ha aprobado convocatoria de ascensos para la vigencia 2018.  Sin embargo, se encuentra publicado en el SUIT  el trámite "Reconocimiento y aprobación de grados mediante ascenso". Se elaboró el procedimiento "Procedimiento para la solicitud de ascensos para oficiales de bomberos voluntarios"</t>
  </si>
  <si>
    <t>Para el primer cuatrimestre del año se realizaron 12 revisiones a la matriz de emergencias por parte de CITEL, adicionalmente se realiza una nueva verificación por parte de la Sala situacional previo a la generación de informes estadísticos.</t>
  </si>
  <si>
    <t>De acuerdo a la ley de garantías producto del periodo electoral no se ha realizado contratación para el proceso</t>
  </si>
  <si>
    <r>
      <t xml:space="preserve">En jornada de inducción en febrero de 2018, organizada por el </t>
    </r>
    <r>
      <rPr>
        <sz val="11"/>
        <color theme="1"/>
        <rFont val="Calibri"/>
        <family val="2"/>
        <scheme val="minor"/>
      </rPr>
      <t xml:space="preserve">área de Talento Humano, se hizo referencia al manejo de las comunicaciones realizadas hacia afuera y los filtros que deben tenerse en cuenta. </t>
    </r>
  </si>
  <si>
    <t>La evidencia se consulta en el registro de asistencia del archivo del área de talento humano</t>
  </si>
  <si>
    <t xml:space="preserve">La periodicidad del control es anual. Se reporta la  capacitación el 28 de junio de 2017 (segundo cuatrimestre) al personal vinculado al proceso Gestión de comunicaciones. </t>
  </si>
  <si>
    <t>Durante el primer trimestre de la vigencia se realizó la solicitud de información a los 32 gobernadores en cuanto a la creación de los fondos departamentales. Se reporta el valor  desde el mes de enero de 2018, a la fecha. Se han enviado 269 requerimientos a alcaldes de los diferentes municipios del país, por parte del grupo de Formulación y Actualización Normativa y Operativa  -FANO.</t>
  </si>
  <si>
    <t>Se efectuó revisión de enero a la fecha y se identificó que se proyectó, revisó y aprobó una respuesta a la Contraloría General de la República</t>
  </si>
  <si>
    <t>Se verificó la contratación de Lizbeth Ferrer vinculada al área de planeación, apoyando   la formulación y seguimiento de los proyectos de inversión. De igual forma el se verificó la contratación del T.E Andrés Muñoz , quien apoya el seguimiento y estructuración de la información de reporte del proyecto desde la subdirección Estratégica y de Coordinación Bomberil.</t>
  </si>
  <si>
    <t>El área de planeación cuenta con tres contratistas (Lizbeth Ferrer, Lyda Batista y Edgar Forero) quienes tienen asignadas obligaciones relacionadas con los diferentes informes y herramientas de formulación y seguimiento de la planeación institucional, quienes tiene contrato vigente hasta el 31 de diciembre de 2018.</t>
  </si>
  <si>
    <t xml:space="preserve">En inducción en febrero de 2018, organizada por el área de Talento Humano, se hizo referencia al manejo de las comunicaciones realizadas hacia afuera y los filtros que deben tenerse en cuenta. </t>
  </si>
  <si>
    <t xml:space="preserve">Se ha diligenciando semanalmente el formato de control de PQRSD, un total de 1063 con corte al 20 de abril de 2018. </t>
  </si>
  <si>
    <t>No se realizó socialización de la Política de protección de datos personales.</t>
  </si>
  <si>
    <t>Se verificó la solicitud de información a los 32 gobernadores en cuanto a la creación de los fondos departamentales. Se reporta el valor  desde el mes de enero de 2018, a la fecha. Se han enviado 269 requerimientos a alcaldes de los diferentes municipios del país, por parte del grupo de Formulación y Actualización Normativa y Operativa  -FANO.</t>
  </si>
  <si>
    <t>Se extendieron mediante circular siete (7) convocatorias de cursos especializados, socializados por  APC-Colombia y por  cooperación técnica ofrecida por el Gobierno de Francia. Para la selección de los postulados se establecieron 
Cursos:
1. Curso de instructores CPI
2. Curso de SCI Básico
3. Curso de Gestión por Resultados
4. Curso Desarrollar y Organizar un Sistema de Trauma y una organización de MCS
5. Curso de Postítulo en Sismología
6. Curso Gestión Operativa de Comando
7. Master en Reducción de Riesgo por Inundación</t>
  </si>
  <si>
    <t>Se evidenció el cambio de contraseñas al programa de HAS SQL de forma mensual.</t>
  </si>
  <si>
    <t>Se evidenció el back up de la base de datos del programa de nomina HAS SQL.</t>
  </si>
  <si>
    <t>Se evidenció la elaboración de los estudios de mercado correspondiente a los contratos suscritos.</t>
  </si>
  <si>
    <t>Se evidencio que al realizar cualquier pago por Beneficiario Final o Traspaso a Pagaduría, se verifica en SIIF Nación si las cuentas son las correctas</t>
  </si>
  <si>
    <t xml:space="preserve">Se evidencio la realización del back up de nomina y correo institucional </t>
  </si>
  <si>
    <t>Se dio total cumplimiento a las 24 actividades programadas en el Plan de Acción en cuanto a Auditorias, Informes a Entes Externos, realización Comité de Coordinación de Control Interno.</t>
  </si>
  <si>
    <t>Se realiza la revisión del  avance las auditoria realizadas y elaboración de informes por parte de la Asesora con funciones de Control Interno antes de su emisión y publicación.</t>
  </si>
  <si>
    <t>Se encuentra en trámite la consecución de las cotizaciones del sistema para iniciar el proceso de contratación del software de inventarios.</t>
  </si>
  <si>
    <t>Se evidencio la realización de 12 revisiones a la matriz de emergencias por parte de CITEL en el primer cuatrimestre, adicionalmente se realiza una nueva verificación por parte de la Sala situacional previo a la generación de informes estadísticos.</t>
  </si>
  <si>
    <t>Se esta aplicando el procedimiento Operación CITEL y Sala Situacional, se realizaron  12 revisiones a la matriz de emergencias en el cuatrimestre.</t>
  </si>
  <si>
    <t>Se evidenció las revisiones de la matriz de emergencias por parte de Sala situacional.</t>
  </si>
  <si>
    <t xml:space="preserve">Se verificó el uso de un archivador en donde se guardan los documentos generados en desarrollo del proceso Gestión de asuntos </t>
  </si>
  <si>
    <t>Se verificó la base de datos de los proyectos presentados ante la DNBC en donde se lleva la trazabilidad y estado de los proyectos presentados por los Cuerpos de Bomberos.</t>
  </si>
  <si>
    <t>TOTAL DE CONTROLES</t>
  </si>
  <si>
    <t>CONTROLES EFECTIVOS</t>
  </si>
  <si>
    <t>CONTROLES NO EFECTIVOS</t>
  </si>
  <si>
    <t>PORCENTAJE (%)</t>
  </si>
  <si>
    <t>NÚMERO (#)</t>
  </si>
  <si>
    <t>CONTROLES</t>
  </si>
  <si>
    <t xml:space="preserve">Se evidenció entrenamiento a Lizbeth Ferrer y Luis Valencia en el manejo del SPI, quienes han realizado adecuadamente los seguimientos en el sistema SPI. </t>
  </si>
  <si>
    <t>Se verificó un control de las PQRSD recibidas por los distintos canales dispuestos por la DNBC, se presentó dificultad en la gestión al inicio del año, debido que el personal encargado de la atención al usuario a finales del mes de enero</t>
  </si>
  <si>
    <t>Se verificó que la generación de una tabla en excel en donde se verifican los trámites de pago gestionados.</t>
  </si>
  <si>
    <r>
      <t xml:space="preserve">Se evidenció  el control de los cambios de clave en el primer cuatrimestre así: 
</t>
    </r>
    <r>
      <rPr>
        <b/>
        <u/>
        <sz val="11"/>
        <color theme="1"/>
        <rFont val="Calibri"/>
        <family val="2"/>
        <scheme val="minor"/>
      </rPr>
      <t>Perfil Presupuesto</t>
    </r>
    <r>
      <rPr>
        <sz val="11"/>
        <color theme="1"/>
        <rFont val="Calibri"/>
        <family val="2"/>
        <scheme val="minor"/>
      </rPr>
      <t xml:space="preserve"> 5 del PC, 5 del SIIF y 1 Token; </t>
    </r>
    <r>
      <rPr>
        <b/>
        <u/>
        <sz val="11"/>
        <color theme="1"/>
        <rFont val="Calibri"/>
        <family val="2"/>
        <scheme val="minor"/>
      </rPr>
      <t>Perfil Tesorería</t>
    </r>
    <r>
      <rPr>
        <sz val="11"/>
        <color theme="1"/>
        <rFont val="Calibri"/>
        <family val="2"/>
        <scheme val="minor"/>
      </rPr>
      <t xml:space="preserve"> 4 del PC, 6 del SIIF y 1 Token. 
</t>
    </r>
    <r>
      <rPr>
        <b/>
        <u/>
        <sz val="11"/>
        <color theme="1"/>
        <rFont val="Calibri"/>
        <family val="2"/>
        <scheme val="minor"/>
      </rPr>
      <t>Perfil Contable</t>
    </r>
    <r>
      <rPr>
        <sz val="11"/>
        <color theme="1"/>
        <rFont val="Calibri"/>
        <family val="2"/>
        <scheme val="minor"/>
      </rPr>
      <t xml:space="preserve"> 5 del PC, 6 del SIIF, 1 Token y 3 Portal Bancario. 
</t>
    </r>
    <r>
      <rPr>
        <b/>
        <sz val="11"/>
        <color theme="1"/>
        <rFont val="Calibri"/>
        <family val="2"/>
        <scheme val="minor"/>
      </rPr>
      <t xml:space="preserve">TOTAL </t>
    </r>
    <r>
      <rPr>
        <b/>
        <sz val="12"/>
        <color theme="1"/>
        <rFont val="Calibri"/>
        <family val="2"/>
        <scheme val="minor"/>
      </rPr>
      <t>37</t>
    </r>
    <r>
      <rPr>
        <b/>
        <sz val="11"/>
        <color theme="1"/>
        <rFont val="Calibri"/>
        <family val="2"/>
        <scheme val="minor"/>
      </rPr>
      <t xml:space="preserve"> Cambios de Clave</t>
    </r>
  </si>
  <si>
    <t>Con la entrada en uso del SECOP II, los documentos que componen la cuenta de cobro es subida a dicha plataforma lo cual reduce la posibilidad de pérdida de información.</t>
  </si>
  <si>
    <t>CONTROL NO APLICABLES EN EL CUATRIMESTRE</t>
  </si>
  <si>
    <t xml:space="preserve">El procedimiento para la formulación, actualización y seguimiento a los proyectos de inversión, se encuentra elaborado y revisado, sin embargo no se ha formalizado por parte del Líder del proceso.
El procedimiento se esta aplicando, los perfiles generados en SPI son:
1. Gerente de proyecto- formulador- Subdirector Estratégico y de Coordinación Bomberil- sistema SUIFP.
2. Seguimiento SPI- Profesional de la Subdirección Estratégica y de Coordinación Bomberil.
3. Formulador y controles de viabilidad - Profesional Especializado con funciones de planeación sistema SUIFP. </t>
  </si>
  <si>
    <t xml:space="preserve">Durante el primer cuatrimestre de la vigencia 2018 se realizo la revisión de 371 respuestas a PQRSD y actos administrativos por parte del Coordinador del área. </t>
  </si>
  <si>
    <t>Se requiere No se ha contratado ni designado responsable de liderar el proceso jurídico</t>
  </si>
  <si>
    <t xml:space="preserve">Revisar la pertinencia del control formulado ya que el contratar personal no garantiza que el riesgo no se materialice.
</t>
  </si>
  <si>
    <t>NO EJECUTADO</t>
  </si>
  <si>
    <t>Se considera necesario establecer controles internos para prevenir la materialización del riesgo y determinar su efectividad-</t>
  </si>
  <si>
    <t>Se verificó la ejecución de la auditoria al proceso de gestión contractual programada para el cuatrimestre.</t>
  </si>
  <si>
    <t>Se requiere culminar las etapas documentales para la formalización del procedimiento de acuerdo con los estándares de la DNBC.</t>
  </si>
  <si>
    <t>Se verificó la consolidación y revisión de la información reportada en el plan de acción por parte de los responsables de proceso, información que se les realimenta y luego se genera el informe definitivo y es socializado en Comité Directivo.</t>
  </si>
  <si>
    <t>Se cuenta con los procedimientos para la creación y publicación de contenidos internos y externos, producción audiovisual institucional y producción de piezas graficas institucional , los cuales se encuentran en revisión por parte de Planeación.</t>
  </si>
  <si>
    <t>Es necesario dar cumplimiento a la ejecución del control, con el fin de determinar o no su efectividad.</t>
  </si>
  <si>
    <t>Por parte del área de Planeación se efectuó la consolidación y acompañamiento en la estructuración del Plan Anticorrupción y Atención al Ciudadano 2018. El plan fue publicado en la página Web de la Entidad.  De igual forma, se consolido el reporte correspondiente al primer cuatrimestre de 2018, dicha información fue remitida a Control Interno.</t>
  </si>
  <si>
    <t>Se requiere darle prioridad a la divulgación del procedimiento para control de documentos, ya que este constituye la columna vertebral de la documentación del Sistema Integrado de Gestión y Control.</t>
  </si>
  <si>
    <t>Se verificó la emisión de los informes mensuales de PQRSD durante el primer cuatrimestre del año.</t>
  </si>
  <si>
    <t>Se verificó a la radicación de las PQRSD en el aplicativo Orfeo y se corroboró con la Planilla de PQRSD.</t>
  </si>
  <si>
    <t>Se considera necesario fortalecer el uso del formato de control de respuestas, así como la consolidación de la información allí contenida para asegurar la confiabilidad de la información estadística generada por el proceso frente a la respuesta de PQRSD.</t>
  </si>
  <si>
    <t>Se esta aplicando el Procedimiento para la proyección y expedición de circulares y resoluciones</t>
  </si>
  <si>
    <t>El RUE se encuentra en etapa de transición, se esta adelantando la concientización  de los Cuerpos de Bomberos frente al reporte a través del RUE, por lo pronto se esta llevando de manera paralela con la matriz en excel.</t>
  </si>
  <si>
    <t>Se requiere fortalecer la identificación de los riesgos del proceso así como el establecimiento de controles correspondientes.</t>
  </si>
  <si>
    <t>Se realizó la apertura de 7 indagaciones preliminares debido al vencimiento de PQRSD, de acuerdo con los incumplimientos evidenciados en el año 2017   y 3 procesos por otras causas.</t>
  </si>
  <si>
    <t>Se evidenció  la aplicación del control (proyecto y revisó en las respuestas remitidas a los órganos de control.</t>
  </si>
  <si>
    <t>No se ha contratado ni designado responsable de liderar el proceso jurídico
Las actividades del proceso jurídico se han venido desarrollando por parte del Asesor del Despacho y Un profesional (abogado).</t>
  </si>
  <si>
    <t>No se contó con el escáner durante el primer trimestre, recurso necesario para la radicación de documentos, lo cual genero retrasos en la distribución de la correspondencia. Afectando la ejecución del procedimiento de Recepción , radicación , distribución ,devolución y envío de la Comunicaciones Oficiales</t>
  </si>
  <si>
    <t>Garantizar la continuidad de los recursos requeridos para el normal desarrollo del proceso.</t>
  </si>
  <si>
    <t>No se ha realizado la digitalización de la  información  almacenada en el Archivo Central debió  a que no se cuenta con un escáner.</t>
  </si>
  <si>
    <t>Se evidencio la contratación de Leonardo Solórzano mediante contrato No. 028 del 11 de enero de 2018 para el manejo y control de inventarios. Se efectuó restricción de acceso al almacén.</t>
  </si>
  <si>
    <t>El Firewall se encuentra activo y no se ha requerido la implementación de nuevas políticas. Sin embargo no se ha adquirido la licencia del firewall que garantice la adecuada protección de los sistemas.</t>
  </si>
  <si>
    <t>Se verificó  el envío del correo electrónico el día 5 de marzo de 2018, a todo el personal de la Entidad, socializando la política de uso del correo electrónico.</t>
  </si>
  <si>
    <t>En desarrollo de la auditoría al proceso Gestión contractual se aplicaron las técnicas de auditoria establecidas, tales como entrevistas, observación, pruebas analíticas, revisión documental,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</si>
</sst>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1"/>
      <color theme="1"/>
      <name val="Calibri"/>
      <family val="2"/>
      <scheme val="minor"/>
    </font>
    <font>
      <sz val="11"/>
      <color theme="1"/>
      <name val="Calibri"/>
      <family val="2"/>
    </font>
    <font>
      <sz val="10"/>
      <name val="Tahoma"/>
      <family val="2"/>
    </font>
    <font>
      <b/>
      <sz val="11"/>
      <name val="Calibri"/>
      <family val="2"/>
      <scheme val="minor"/>
    </font>
    <font>
      <sz val="11"/>
      <name val="Calibri"/>
      <family val="2"/>
      <scheme val="minor"/>
    </font>
    <font>
      <sz val="10"/>
      <name val="Arial"/>
      <family val="2"/>
    </font>
    <font>
      <b/>
      <sz val="11"/>
      <color theme="1"/>
      <name val="Calibri"/>
      <family val="2"/>
    </font>
    <font>
      <b/>
      <u/>
      <sz val="11"/>
      <color theme="1"/>
      <name val="Calibri"/>
      <family val="2"/>
    </font>
    <font>
      <sz val="11"/>
      <name val="Calibri"/>
      <family val="2"/>
    </font>
    <font>
      <b/>
      <u/>
      <sz val="11"/>
      <name val="Calibri"/>
      <family val="2"/>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0"/>
      <color theme="1"/>
      <name val="Calibri"/>
      <family val="2"/>
    </font>
    <font>
      <b/>
      <sz val="12"/>
      <color indexed="81"/>
      <name val="Tahoma"/>
      <family val="2"/>
    </font>
    <font>
      <sz val="12"/>
      <color indexed="81"/>
      <name val="Tahoma"/>
      <family val="2"/>
    </font>
    <font>
      <sz val="12"/>
      <color theme="1"/>
      <name val="Calibri"/>
      <family val="2"/>
      <scheme val="minor"/>
    </font>
    <font>
      <sz val="9"/>
      <color indexed="81"/>
      <name val="Tahoma"/>
      <family val="2"/>
    </font>
    <font>
      <b/>
      <sz val="9"/>
      <color indexed="81"/>
      <name val="Tahoma"/>
      <family val="2"/>
    </font>
    <font>
      <b/>
      <sz val="11"/>
      <color indexed="81"/>
      <name val="Tahoma"/>
      <family val="2"/>
    </font>
    <font>
      <sz val="11"/>
      <color indexed="81"/>
      <name val="Tahoma"/>
      <family val="2"/>
    </font>
    <font>
      <u/>
      <sz val="11"/>
      <color theme="1"/>
      <name val="Calibri"/>
      <family val="2"/>
      <scheme val="minor"/>
    </font>
    <font>
      <u/>
      <sz val="11"/>
      <name val="Calibri"/>
      <family val="2"/>
      <scheme val="minor"/>
    </font>
    <font>
      <b/>
      <sz val="12"/>
      <color theme="1"/>
      <name val="Calibri"/>
      <family val="2"/>
      <scheme val="minor"/>
    </font>
    <font>
      <b/>
      <u/>
      <sz val="14"/>
      <color theme="1"/>
      <name val="Calibri"/>
      <family val="2"/>
      <scheme val="minor"/>
    </font>
    <font>
      <b/>
      <u/>
      <sz val="11"/>
      <color theme="1"/>
      <name val="Calibri"/>
      <family val="2"/>
      <scheme val="minor"/>
    </font>
    <font>
      <sz val="14"/>
      <color theme="1"/>
      <name val="Calibri"/>
      <family val="2"/>
      <scheme val="minor"/>
    </font>
  </fonts>
  <fills count="3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0CECE"/>
        <bgColor indexed="64"/>
      </patternFill>
    </fill>
    <fill>
      <patternFill patternType="solid">
        <fgColor rgb="FFD9E2F3"/>
        <bgColor indexed="64"/>
      </patternFill>
    </fill>
    <fill>
      <patternFill patternType="solid">
        <fgColor rgb="FF8EAADB"/>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7030A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ABD5"/>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xf numFmtId="0" fontId="6" fillId="0" borderId="0"/>
    <xf numFmtId="9" fontId="12" fillId="0" borderId="0" applyFont="0" applyFill="0" applyBorder="0" applyAlignment="0" applyProtection="0"/>
  </cellStyleXfs>
  <cellXfs count="1275">
    <xf numFmtId="0" fontId="0" fillId="0" borderId="0" xfId="0"/>
    <xf numFmtId="0" fontId="0" fillId="0" borderId="2" xfId="0" applyBorder="1" applyAlignment="1">
      <alignment wrapText="1"/>
    </xf>
    <xf numFmtId="0" fontId="0" fillId="0" borderId="2" xfId="0" applyBorder="1"/>
    <xf numFmtId="0" fontId="0" fillId="0" borderId="0" xfId="0" applyBorder="1" applyAlignment="1">
      <alignment horizontal="left"/>
    </xf>
    <xf numFmtId="0" fontId="0" fillId="0" borderId="0" xfId="0" applyFill="1" applyBorder="1" applyAlignment="1"/>
    <xf numFmtId="0" fontId="0" fillId="0" borderId="0" xfId="0" applyBorder="1"/>
    <xf numFmtId="0" fontId="1" fillId="2" borderId="2" xfId="0" applyFont="1" applyFill="1" applyBorder="1" applyAlignment="1">
      <alignment horizontal="center"/>
    </xf>
    <xf numFmtId="0" fontId="0" fillId="0" borderId="2" xfId="0" applyBorder="1" applyAlignment="1">
      <alignment horizontal="center"/>
    </xf>
    <xf numFmtId="0" fontId="0" fillId="0" borderId="2" xfId="0" applyFill="1" applyBorder="1" applyAlignment="1">
      <alignment horizontal="center"/>
    </xf>
    <xf numFmtId="0" fontId="1" fillId="2" borderId="2" xfId="0" applyFont="1" applyFill="1" applyBorder="1" applyAlignment="1">
      <alignment horizontal="center" wrapText="1"/>
    </xf>
    <xf numFmtId="0" fontId="0" fillId="0" borderId="2" xfId="0" applyFill="1" applyBorder="1" applyAlignment="1">
      <alignment horizontal="center" wrapText="1"/>
    </xf>
    <xf numFmtId="0" fontId="1" fillId="3" borderId="2" xfId="0" applyFont="1" applyFill="1" applyBorder="1" applyAlignment="1">
      <alignment horizontal="center" vertical="center"/>
    </xf>
    <xf numFmtId="0" fontId="0" fillId="0" borderId="0" xfId="0" applyBorder="1" applyAlignment="1">
      <alignment horizontal="center"/>
    </xf>
    <xf numFmtId="0" fontId="1" fillId="2" borderId="2" xfId="0" applyFont="1" applyFill="1" applyBorder="1" applyAlignment="1">
      <alignment horizontal="center" vertical="center" wrapText="1"/>
    </xf>
    <xf numFmtId="0" fontId="0" fillId="3" borderId="2" xfId="0" applyFill="1" applyBorder="1" applyAlignment="1">
      <alignment vertical="center"/>
    </xf>
    <xf numFmtId="0" fontId="1" fillId="3" borderId="2" xfId="0" applyFont="1" applyFill="1" applyBorder="1" applyAlignment="1">
      <alignment wrapText="1"/>
    </xf>
    <xf numFmtId="0" fontId="1" fillId="0" borderId="4" xfId="0" applyFont="1" applyBorder="1" applyAlignment="1">
      <alignment horizontal="center" wrapText="1"/>
    </xf>
    <xf numFmtId="0" fontId="2" fillId="4" borderId="5"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5" borderId="5" xfId="0" applyFont="1" applyFill="1" applyBorder="1" applyAlignment="1">
      <alignment horizontal="center" vertical="center" wrapText="1"/>
    </xf>
    <xf numFmtId="0" fontId="0" fillId="0" borderId="8" xfId="0" applyBorder="1" applyAlignment="1">
      <alignment horizontal="center"/>
    </xf>
    <xf numFmtId="0" fontId="2" fillId="5" borderId="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wrapText="1"/>
    </xf>
    <xf numFmtId="0" fontId="0" fillId="0" borderId="0" xfId="0" applyFill="1" applyBorder="1" applyAlignment="1">
      <alignment horizontal="center" wrapText="1"/>
    </xf>
    <xf numFmtId="0" fontId="2" fillId="4"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3" fillId="0" borderId="2" xfId="0" applyFont="1" applyFill="1" applyBorder="1"/>
    <xf numFmtId="0" fontId="0" fillId="0" borderId="0" xfId="0" applyBorder="1" applyAlignment="1">
      <alignment horizontal="center" vertical="center" wrapText="1"/>
    </xf>
    <xf numFmtId="0" fontId="0" fillId="12" borderId="0" xfId="0" applyFill="1"/>
    <xf numFmtId="0" fontId="0" fillId="0" borderId="0" xfId="0" applyFill="1"/>
    <xf numFmtId="0" fontId="0" fillId="0" borderId="0" xfId="0" applyFill="1" applyAlignment="1">
      <alignment horizontal="center"/>
    </xf>
    <xf numFmtId="0" fontId="5" fillId="0" borderId="0" xfId="0" applyFont="1"/>
    <xf numFmtId="0" fontId="0" fillId="0" borderId="0" xfId="0" applyFill="1" applyBorder="1" applyAlignment="1" applyProtection="1">
      <alignment horizontal="center"/>
      <protection locked="0"/>
    </xf>
    <xf numFmtId="0" fontId="0" fillId="0" borderId="0" xfId="0" applyFill="1" applyBorder="1" applyProtection="1">
      <protection locked="0"/>
    </xf>
    <xf numFmtId="0" fontId="2"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2" fillId="0" borderId="24"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11" xfId="0" applyFont="1" applyBorder="1" applyAlignment="1">
      <alignment horizontal="justify" vertical="center" wrapText="1"/>
    </xf>
    <xf numFmtId="0" fontId="9" fillId="0" borderId="1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0" xfId="0" applyFont="1" applyFill="1" applyBorder="1" applyAlignment="1">
      <alignment horizontal="center" wrapText="1"/>
    </xf>
    <xf numFmtId="0" fontId="0" fillId="0" borderId="2" xfId="0" applyFill="1" applyBorder="1" applyAlignment="1">
      <alignment wrapText="1"/>
    </xf>
    <xf numFmtId="0" fontId="0" fillId="0" borderId="24" xfId="0" applyFill="1" applyBorder="1" applyAlignment="1">
      <alignment horizontal="center" vertical="center"/>
    </xf>
    <xf numFmtId="0" fontId="0" fillId="0" borderId="22" xfId="0" applyFill="1" applyBorder="1" applyAlignment="1">
      <alignment horizontal="center"/>
    </xf>
    <xf numFmtId="0" fontId="0" fillId="0" borderId="27" xfId="0" applyFill="1" applyBorder="1" applyAlignment="1">
      <alignment horizontal="center" vertical="center"/>
    </xf>
    <xf numFmtId="0" fontId="0" fillId="0" borderId="3" xfId="0" applyFill="1" applyBorder="1" applyAlignment="1">
      <alignment wrapText="1"/>
    </xf>
    <xf numFmtId="0" fontId="0" fillId="0" borderId="3" xfId="0" applyFill="1" applyBorder="1" applyAlignment="1">
      <alignment horizontal="center"/>
    </xf>
    <xf numFmtId="0" fontId="0" fillId="0" borderId="13" xfId="0" applyFill="1" applyBorder="1" applyAlignment="1">
      <alignment horizontal="center"/>
    </xf>
    <xf numFmtId="0" fontId="1" fillId="18" borderId="11" xfId="0" applyFont="1" applyFill="1" applyBorder="1" applyAlignment="1">
      <alignment horizontal="center"/>
    </xf>
    <xf numFmtId="0" fontId="1" fillId="18" borderId="12" xfId="0" applyFont="1" applyFill="1" applyBorder="1" applyAlignment="1">
      <alignment horizontal="center"/>
    </xf>
    <xf numFmtId="0" fontId="0" fillId="18" borderId="2" xfId="0" applyFill="1" applyBorder="1" applyAlignment="1">
      <alignment horizontal="center"/>
    </xf>
    <xf numFmtId="0" fontId="0" fillId="18" borderId="22" xfId="0" applyFill="1" applyBorder="1" applyAlignment="1">
      <alignment horizontal="center"/>
    </xf>
    <xf numFmtId="0" fontId="1" fillId="12" borderId="0" xfId="0" applyFont="1" applyFill="1" applyBorder="1" applyAlignment="1">
      <alignment horizontal="center"/>
    </xf>
    <xf numFmtId="0" fontId="0" fillId="12" borderId="0" xfId="0" applyFill="1" applyBorder="1" applyAlignment="1">
      <alignment horizontal="center"/>
    </xf>
    <xf numFmtId="0" fontId="2" fillId="9"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9" borderId="3"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 fillId="19" borderId="27" xfId="0" applyFont="1" applyFill="1" applyBorder="1" applyAlignment="1">
      <alignment horizontal="justify" vertical="center" wrapText="1"/>
    </xf>
    <xf numFmtId="0" fontId="2" fillId="19" borderId="24" xfId="0" applyFont="1" applyFill="1" applyBorder="1" applyAlignment="1">
      <alignment horizontal="justify" vertical="center" wrapText="1"/>
    </xf>
    <xf numFmtId="0" fontId="2" fillId="19" borderId="2" xfId="0" applyFont="1" applyFill="1" applyBorder="1" applyAlignment="1">
      <alignment horizontal="center" vertical="center" wrapText="1"/>
    </xf>
    <xf numFmtId="0" fontId="2" fillId="19" borderId="22" xfId="0" applyFont="1" applyFill="1" applyBorder="1" applyAlignment="1">
      <alignment horizontal="center" vertical="center" wrapText="1"/>
    </xf>
    <xf numFmtId="0" fontId="1" fillId="0" borderId="8" xfId="0" applyFont="1" applyBorder="1" applyAlignment="1">
      <alignment horizont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0" fontId="1" fillId="0" borderId="29" xfId="0" applyFont="1" applyBorder="1" applyAlignment="1">
      <alignment horizontal="center"/>
    </xf>
    <xf numFmtId="0" fontId="0" fillId="0" borderId="22" xfId="0" applyBorder="1" applyAlignment="1">
      <alignment horizontal="center" wrapText="1"/>
    </xf>
    <xf numFmtId="0" fontId="1" fillId="0" borderId="0" xfId="0" applyFont="1"/>
    <xf numFmtId="0" fontId="0" fillId="0" borderId="22" xfId="0" applyBorder="1" applyAlignment="1"/>
    <xf numFmtId="0" fontId="0" fillId="0" borderId="24" xfId="0" applyBorder="1" applyAlignment="1"/>
    <xf numFmtId="0" fontId="0" fillId="0" borderId="0" xfId="0" applyBorder="1" applyAlignment="1">
      <alignment horizontal="left" vertical="center"/>
    </xf>
    <xf numFmtId="0" fontId="0" fillId="0" borderId="0" xfId="0" applyBorder="1" applyAlignment="1"/>
    <xf numFmtId="0" fontId="0" fillId="0" borderId="21" xfId="0" applyBorder="1" applyAlignment="1">
      <alignment wrapText="1"/>
    </xf>
    <xf numFmtId="0" fontId="0" fillId="0" borderId="22" xfId="0" applyBorder="1" applyAlignment="1">
      <alignment wrapText="1"/>
    </xf>
    <xf numFmtId="0" fontId="0" fillId="0" borderId="22" xfId="0" applyFill="1" applyBorder="1" applyAlignment="1"/>
    <xf numFmtId="0" fontId="0" fillId="0" borderId="22" xfId="0" applyBorder="1"/>
    <xf numFmtId="0" fontId="0" fillId="0" borderId="12" xfId="0" applyBorder="1"/>
    <xf numFmtId="0" fontId="1"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xf numFmtId="0" fontId="0" fillId="0" borderId="24" xfId="0" applyBorder="1" applyAlignment="1">
      <alignment horizontal="left"/>
    </xf>
    <xf numFmtId="0" fontId="0" fillId="0" borderId="22" xfId="0" applyBorder="1" applyAlignment="1">
      <alignment vertical="center" wrapText="1"/>
    </xf>
    <xf numFmtId="0" fontId="0" fillId="0" borderId="12" xfId="0" applyBorder="1" applyAlignment="1">
      <alignment wrapText="1"/>
    </xf>
    <xf numFmtId="0" fontId="0" fillId="0" borderId="13" xfId="0" applyBorder="1" applyAlignment="1">
      <alignment wrapText="1"/>
    </xf>
    <xf numFmtId="0" fontId="0" fillId="0" borderId="37" xfId="0" applyFill="1" applyBorder="1" applyAlignment="1">
      <alignment horizontal="center"/>
    </xf>
    <xf numFmtId="0" fontId="0" fillId="12" borderId="2" xfId="0" applyFill="1" applyBorder="1" applyAlignment="1">
      <alignment horizontal="center"/>
    </xf>
    <xf numFmtId="0" fontId="0" fillId="12" borderId="2" xfId="0" applyFont="1" applyFill="1" applyBorder="1" applyAlignment="1">
      <alignment horizontal="center" vertical="center" wrapText="1"/>
    </xf>
    <xf numFmtId="0" fontId="5" fillId="11" borderId="2" xfId="0" applyFont="1" applyFill="1" applyBorder="1" applyAlignment="1" applyProtection="1">
      <alignment vertical="center" wrapText="1"/>
      <protection locked="0"/>
    </xf>
    <xf numFmtId="0" fontId="1" fillId="0" borderId="0" xfId="0" applyFont="1" applyFill="1" applyBorder="1" applyAlignment="1">
      <alignment horizontal="center"/>
    </xf>
    <xf numFmtId="0" fontId="0" fillId="18" borderId="1" xfId="0" applyFill="1" applyBorder="1" applyAlignment="1">
      <alignment horizontal="center"/>
    </xf>
    <xf numFmtId="0" fontId="0" fillId="18" borderId="41" xfId="0" applyFill="1" applyBorder="1" applyAlignment="1">
      <alignment horizontal="center"/>
    </xf>
    <xf numFmtId="0" fontId="4" fillId="0" borderId="0" xfId="0" applyFont="1" applyFill="1" applyBorder="1" applyAlignment="1">
      <alignment horizontal="center"/>
    </xf>
    <xf numFmtId="0" fontId="1" fillId="0" borderId="0" xfId="0" applyFont="1" applyBorder="1" applyAlignment="1">
      <alignment horizontal="center" vertical="center" wrapText="1"/>
    </xf>
    <xf numFmtId="0" fontId="5" fillId="11" borderId="11" xfId="0" applyFont="1" applyFill="1" applyBorder="1" applyAlignment="1" applyProtection="1">
      <alignment vertical="center" wrapText="1"/>
      <protection locked="0"/>
    </xf>
    <xf numFmtId="0" fontId="5" fillId="12" borderId="11"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164" fontId="5" fillId="0" borderId="2" xfId="2" applyNumberFormat="1" applyFont="1" applyFill="1" applyBorder="1" applyAlignment="1">
      <alignment horizontal="center" vertical="center"/>
    </xf>
    <xf numFmtId="0" fontId="1" fillId="18" borderId="1" xfId="0" applyFont="1" applyFill="1" applyBorder="1" applyAlignment="1" applyProtection="1">
      <alignment horizontal="center" vertical="center" wrapText="1"/>
      <protection locked="0"/>
    </xf>
    <xf numFmtId="0" fontId="0" fillId="0" borderId="2" xfId="0" applyFill="1" applyBorder="1"/>
    <xf numFmtId="9" fontId="0" fillId="12" borderId="18" xfId="2" applyFont="1" applyFill="1" applyBorder="1" applyAlignment="1">
      <alignment horizontal="center" vertical="center" wrapText="1"/>
    </xf>
    <xf numFmtId="9" fontId="0" fillId="12" borderId="2" xfId="2"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21" borderId="1"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0" fillId="12" borderId="11" xfId="0" applyFont="1" applyFill="1" applyBorder="1" applyAlignment="1">
      <alignment horizontal="left" vertical="center" wrapText="1"/>
    </xf>
    <xf numFmtId="0" fontId="1" fillId="0" borderId="2" xfId="0" applyFont="1" applyBorder="1" applyAlignment="1">
      <alignment horizontal="left" vertical="center" wrapText="1"/>
    </xf>
    <xf numFmtId="0" fontId="5" fillId="12" borderId="11" xfId="0" applyFont="1" applyFill="1" applyBorder="1" applyAlignment="1">
      <alignment horizontal="left" vertical="center" wrapText="1"/>
    </xf>
    <xf numFmtId="0" fontId="1" fillId="0" borderId="2" xfId="0" applyFont="1" applyBorder="1" applyAlignment="1">
      <alignment horizontal="center" vertical="center"/>
    </xf>
    <xf numFmtId="0" fontId="1" fillId="22" borderId="1" xfId="0" applyFont="1" applyFill="1" applyBorder="1" applyAlignment="1" applyProtection="1">
      <alignment horizontal="center" vertical="center" wrapText="1"/>
      <protection locked="0"/>
    </xf>
    <xf numFmtId="0" fontId="5" fillId="11" borderId="18" xfId="0" applyFont="1" applyFill="1" applyBorder="1" applyAlignment="1">
      <alignment vertical="center" wrapText="1"/>
    </xf>
    <xf numFmtId="0" fontId="5" fillId="11" borderId="11" xfId="0" applyFont="1" applyFill="1" applyBorder="1" applyAlignment="1">
      <alignment vertical="center" wrapText="1"/>
    </xf>
    <xf numFmtId="0" fontId="5" fillId="0" borderId="11" xfId="0" applyFont="1" applyBorder="1" applyAlignment="1">
      <alignment horizontal="left" vertical="center" wrapText="1"/>
    </xf>
    <xf numFmtId="0" fontId="0" fillId="15" borderId="14" xfId="0" applyFont="1" applyFill="1" applyBorder="1"/>
    <xf numFmtId="0" fontId="0" fillId="0" borderId="0" xfId="0" applyFont="1"/>
    <xf numFmtId="0" fontId="0" fillId="0" borderId="0" xfId="0" applyFont="1" applyBorder="1"/>
    <xf numFmtId="0" fontId="0" fillId="15" borderId="18" xfId="0" applyFont="1" applyFill="1" applyBorder="1" applyAlignment="1" applyProtection="1">
      <alignment horizontal="left" vertical="center" wrapText="1"/>
      <protection locked="0"/>
    </xf>
    <xf numFmtId="1" fontId="0" fillId="0" borderId="18" xfId="0" applyNumberFormat="1" applyFont="1" applyBorder="1" applyAlignment="1" applyProtection="1">
      <alignment horizontal="center" vertical="center" wrapText="1"/>
      <protection locked="0"/>
    </xf>
    <xf numFmtId="0" fontId="0" fillId="0" borderId="18" xfId="0" applyFont="1" applyBorder="1" applyAlignment="1" applyProtection="1">
      <alignment horizontal="left" vertical="center" wrapText="1"/>
      <protection locked="0"/>
    </xf>
    <xf numFmtId="9" fontId="0" fillId="0" borderId="11" xfId="0" applyNumberFormat="1" applyFont="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lignment horizontal="left" vertical="center"/>
    </xf>
    <xf numFmtId="9" fontId="0" fillId="0" borderId="11" xfId="0" applyNumberFormat="1" applyFont="1" applyFill="1" applyBorder="1" applyAlignment="1">
      <alignment horizontal="center"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11" borderId="11" xfId="0" applyFont="1" applyFill="1" applyBorder="1" applyAlignment="1" applyProtection="1">
      <alignment vertical="center" wrapText="1"/>
      <protection locked="0"/>
    </xf>
    <xf numFmtId="0" fontId="0" fillId="0" borderId="11" xfId="0" applyFont="1" applyBorder="1" applyAlignment="1">
      <alignment horizontal="center" vertical="center"/>
    </xf>
    <xf numFmtId="0" fontId="0" fillId="0" borderId="11" xfId="0" applyFont="1" applyBorder="1" applyAlignment="1">
      <alignment horizontal="left" vertical="center"/>
    </xf>
    <xf numFmtId="0" fontId="0" fillId="0" borderId="11" xfId="0" applyFont="1" applyBorder="1" applyAlignment="1">
      <alignment vertical="center" wrapText="1"/>
    </xf>
    <xf numFmtId="0" fontId="0" fillId="0" borderId="11" xfId="0" applyFont="1" applyFill="1" applyBorder="1" applyAlignment="1" applyProtection="1">
      <alignment horizontal="left" vertical="center" wrapText="1"/>
    </xf>
    <xf numFmtId="9" fontId="0" fillId="0" borderId="18" xfId="0" applyNumberFormat="1"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8" xfId="0" applyFont="1" applyBorder="1" applyAlignment="1">
      <alignment vertical="center" wrapText="1"/>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9" borderId="2" xfId="0" applyFont="1" applyFill="1" applyBorder="1" applyAlignment="1">
      <alignment horizontal="center" vertical="center" wrapText="1"/>
    </xf>
    <xf numFmtId="0" fontId="0" fillId="23" borderId="2" xfId="0" applyFont="1" applyFill="1" applyBorder="1" applyAlignment="1">
      <alignment horizontal="left" vertical="center" wrapText="1"/>
    </xf>
    <xf numFmtId="0" fontId="0" fillId="11" borderId="2" xfId="0" applyFont="1" applyFill="1" applyBorder="1" applyAlignment="1" applyProtection="1">
      <alignment vertical="center" wrapText="1"/>
      <protection locked="0"/>
    </xf>
    <xf numFmtId="0" fontId="0" fillId="0" borderId="1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8" xfId="0" applyFont="1" applyBorder="1" applyAlignment="1">
      <alignment horizontal="left"/>
    </xf>
    <xf numFmtId="0" fontId="0" fillId="0" borderId="2" xfId="0" applyFont="1" applyBorder="1"/>
    <xf numFmtId="0" fontId="0" fillId="0" borderId="2" xfId="0" applyFont="1" applyBorder="1" applyAlignment="1">
      <alignment horizontal="left"/>
    </xf>
    <xf numFmtId="9" fontId="0" fillId="0" borderId="18" xfId="0" applyNumberFormat="1" applyFont="1" applyBorder="1" applyAlignment="1">
      <alignment horizontal="center" vertical="center"/>
    </xf>
    <xf numFmtId="9" fontId="0" fillId="0" borderId="2"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 xfId="0" applyNumberFormat="1" applyFont="1" applyBorder="1" applyAlignment="1">
      <alignment horizontal="center" vertical="center" wrapText="1"/>
    </xf>
    <xf numFmtId="0" fontId="0" fillId="0" borderId="2" xfId="0" applyFont="1" applyBorder="1" applyAlignment="1">
      <alignment horizontal="left" wrapText="1"/>
    </xf>
    <xf numFmtId="0" fontId="0" fillId="0" borderId="2" xfId="0" applyFont="1" applyFill="1" applyBorder="1"/>
    <xf numFmtId="0" fontId="0" fillId="0" borderId="2" xfId="0" applyFont="1" applyFill="1" applyBorder="1" applyAlignment="1">
      <alignment horizontal="left"/>
    </xf>
    <xf numFmtId="9" fontId="0" fillId="0" borderId="2" xfId="0" applyNumberFormat="1" applyFont="1" applyFill="1" applyBorder="1" applyAlignment="1">
      <alignment horizontal="center" vertical="center"/>
    </xf>
    <xf numFmtId="0" fontId="0" fillId="0" borderId="2" xfId="0" applyFont="1" applyFill="1" applyBorder="1" applyAlignment="1">
      <alignment horizontal="left" wrapText="1"/>
    </xf>
    <xf numFmtId="0" fontId="1" fillId="0" borderId="37" xfId="0" applyFont="1" applyBorder="1" applyAlignment="1">
      <alignment horizontal="center" vertical="center"/>
    </xf>
    <xf numFmtId="0" fontId="1" fillId="22" borderId="44" xfId="0" applyFont="1" applyFill="1" applyBorder="1" applyAlignment="1" applyProtection="1">
      <alignment horizontal="center" vertical="center" wrapText="1"/>
      <protection locked="0"/>
    </xf>
    <xf numFmtId="0" fontId="0" fillId="12"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164" fontId="5" fillId="0" borderId="18" xfId="2" applyNumberFormat="1" applyFont="1" applyFill="1" applyBorder="1" applyAlignment="1">
      <alignment horizontal="center" vertical="center"/>
    </xf>
    <xf numFmtId="0" fontId="0" fillId="0" borderId="18" xfId="0" applyFont="1" applyFill="1" applyBorder="1"/>
    <xf numFmtId="0" fontId="0" fillId="0" borderId="18" xfId="0" applyFont="1" applyFill="1" applyBorder="1" applyAlignment="1">
      <alignment horizontal="left"/>
    </xf>
    <xf numFmtId="0" fontId="0" fillId="0" borderId="18" xfId="0" applyFont="1" applyFill="1" applyBorder="1" applyAlignment="1">
      <alignment horizontal="left" vertical="top" wrapText="1"/>
    </xf>
    <xf numFmtId="9" fontId="0" fillId="0" borderId="18" xfId="0" applyNumberFormat="1" applyFont="1" applyFill="1" applyBorder="1" applyAlignment="1">
      <alignment horizontal="center" vertical="center"/>
    </xf>
    <xf numFmtId="0" fontId="0" fillId="0" borderId="18" xfId="0" applyFont="1" applyFill="1" applyBorder="1" applyAlignment="1">
      <alignment horizontal="left" wrapText="1"/>
    </xf>
    <xf numFmtId="0" fontId="5" fillId="0" borderId="11" xfId="0" applyFont="1" applyFill="1" applyBorder="1" applyAlignment="1">
      <alignment horizontal="left" vertical="center" wrapText="1"/>
    </xf>
    <xf numFmtId="0" fontId="0" fillId="0" borderId="11" xfId="0" applyFont="1" applyFill="1" applyBorder="1"/>
    <xf numFmtId="0" fontId="0" fillId="0" borderId="11" xfId="0" applyFont="1" applyFill="1" applyBorder="1" applyAlignment="1">
      <alignment horizontal="left"/>
    </xf>
    <xf numFmtId="0" fontId="0" fillId="11" borderId="18" xfId="0" applyFont="1" applyFill="1" applyBorder="1" applyAlignment="1" applyProtection="1">
      <alignment vertical="center" wrapText="1"/>
      <protection locked="0"/>
    </xf>
    <xf numFmtId="0" fontId="0" fillId="0" borderId="11" xfId="0" applyFont="1" applyBorder="1" applyAlignment="1">
      <alignment horizontal="left"/>
    </xf>
    <xf numFmtId="0" fontId="0" fillId="0" borderId="18" xfId="0" applyFill="1" applyBorder="1" applyAlignment="1" applyProtection="1">
      <alignment horizontal="left" vertical="center" wrapText="1"/>
      <protection locked="0"/>
    </xf>
    <xf numFmtId="0" fontId="0" fillId="0" borderId="18" xfId="0" applyBorder="1"/>
    <xf numFmtId="0" fontId="0" fillId="0" borderId="37" xfId="0" applyFill="1" applyBorder="1" applyAlignment="1">
      <alignment horizontal="center" vertical="center" wrapText="1"/>
    </xf>
    <xf numFmtId="0" fontId="1" fillId="0" borderId="37" xfId="0" applyFont="1" applyFill="1" applyBorder="1" applyAlignment="1">
      <alignment horizontal="center" vertical="center" wrapText="1"/>
    </xf>
    <xf numFmtId="0" fontId="0" fillId="0" borderId="37" xfId="0" applyFill="1" applyBorder="1"/>
    <xf numFmtId="0" fontId="0" fillId="0" borderId="45" xfId="0" applyFill="1" applyBorder="1"/>
    <xf numFmtId="0" fontId="0" fillId="0" borderId="19" xfId="0" applyFill="1" applyBorder="1"/>
    <xf numFmtId="0" fontId="0" fillId="0" borderId="4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5"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0" fillId="0" borderId="18" xfId="0" applyBorder="1" applyAlignment="1">
      <alignment horizontal="center" vertical="center" wrapText="1"/>
    </xf>
    <xf numFmtId="0" fontId="5" fillId="12" borderId="18" xfId="0" applyFont="1" applyFill="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9" borderId="0" xfId="0" applyFill="1"/>
    <xf numFmtId="0" fontId="0" fillId="0" borderId="2" xfId="0" applyBorder="1" applyAlignment="1">
      <alignment vertical="center" wrapText="1"/>
    </xf>
    <xf numFmtId="9" fontId="0" fillId="0" borderId="20" xfId="0" applyNumberFormat="1" applyBorder="1" applyAlignment="1">
      <alignment horizontal="center" vertical="center"/>
    </xf>
    <xf numFmtId="9" fontId="0" fillId="0" borderId="24" xfId="0" applyNumberFormat="1" applyBorder="1" applyAlignment="1">
      <alignment horizontal="center" vertical="center"/>
    </xf>
    <xf numFmtId="9" fontId="0" fillId="0" borderId="25" xfId="0" applyNumberFormat="1" applyBorder="1" applyAlignment="1">
      <alignment horizontal="center" vertical="center"/>
    </xf>
    <xf numFmtId="0" fontId="0" fillId="0" borderId="25" xfId="0" applyFill="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1" fillId="0" borderId="2" xfId="0" applyFont="1" applyBorder="1" applyAlignment="1">
      <alignment horizontal="center"/>
    </xf>
    <xf numFmtId="14" fontId="0" fillId="0" borderId="2" xfId="0" applyNumberFormat="1" applyBorder="1" applyAlignment="1">
      <alignment horizontal="center" vertical="center" wrapText="1"/>
    </xf>
    <xf numFmtId="0" fontId="0" fillId="0" borderId="20" xfId="0" applyFill="1" applyBorder="1" applyAlignment="1">
      <alignment horizontal="center" vertical="center"/>
    </xf>
    <xf numFmtId="9" fontId="0" fillId="0" borderId="24" xfId="0" applyNumberFormat="1" applyFill="1" applyBorder="1" applyAlignment="1">
      <alignment horizontal="center" vertical="center"/>
    </xf>
    <xf numFmtId="9" fontId="0" fillId="0" borderId="20" xfId="0" applyNumberFormat="1" applyFill="1" applyBorder="1" applyAlignment="1">
      <alignment horizontal="center" vertical="center"/>
    </xf>
    <xf numFmtId="0" fontId="0" fillId="0" borderId="20" xfId="0" applyFont="1" applyFill="1" applyBorder="1" applyAlignment="1">
      <alignment horizontal="center" vertical="center" wrapText="1"/>
    </xf>
    <xf numFmtId="0" fontId="0" fillId="10" borderId="0" xfId="0" applyFill="1"/>
    <xf numFmtId="0" fontId="0" fillId="15" borderId="0" xfId="0" applyFill="1"/>
    <xf numFmtId="0" fontId="1" fillId="0" borderId="1" xfId="0" applyFont="1" applyBorder="1" applyAlignment="1">
      <alignment horizontal="center" vertical="center" wrapText="1"/>
    </xf>
    <xf numFmtId="0" fontId="0" fillId="0" borderId="1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11" borderId="18" xfId="0" applyFont="1" applyFill="1" applyBorder="1" applyAlignment="1">
      <alignment horizontal="center" vertical="center"/>
    </xf>
    <xf numFmtId="0" fontId="0" fillId="11" borderId="2"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5" fillId="11" borderId="18" xfId="0" applyFont="1" applyFill="1" applyBorder="1" applyAlignment="1">
      <alignment horizontal="center" vertical="center" wrapText="1"/>
    </xf>
    <xf numFmtId="0" fontId="0" fillId="0" borderId="18"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11" borderId="18" xfId="0" applyFont="1" applyFill="1" applyBorder="1" applyAlignment="1">
      <alignment horizontal="center" vertical="center" wrapText="1"/>
    </xf>
    <xf numFmtId="0" fontId="0" fillId="11"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0" fillId="11" borderId="11" xfId="0" applyFont="1" applyFill="1" applyBorder="1" applyAlignment="1">
      <alignment horizontal="center" vertical="center" wrapText="1"/>
    </xf>
    <xf numFmtId="0" fontId="0" fillId="11" borderId="11" xfId="0" applyFont="1" applyFill="1" applyBorder="1" applyAlignment="1">
      <alignment horizontal="left" vertical="center" wrapText="1"/>
    </xf>
    <xf numFmtId="0" fontId="0" fillId="11"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lignment horizontal="center" vertical="center" wrapText="1"/>
    </xf>
    <xf numFmtId="0" fontId="0" fillId="3" borderId="1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5" fillId="1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12"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2" xfId="0" applyFont="1" applyFill="1" applyBorder="1" applyAlignment="1" applyProtection="1">
      <alignment horizontal="left" vertical="center" wrapText="1"/>
      <protection locked="0"/>
    </xf>
    <xf numFmtId="0" fontId="5" fillId="11" borderId="11"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8" xfId="0" applyFont="1" applyBorder="1" applyAlignment="1">
      <alignment horizontal="center" vertical="center"/>
    </xf>
    <xf numFmtId="0" fontId="0"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37" xfId="0" applyFont="1" applyFill="1" applyBorder="1" applyAlignment="1">
      <alignment horizontal="center" vertical="center"/>
    </xf>
    <xf numFmtId="0" fontId="5" fillId="0" borderId="18" xfId="0" applyFont="1" applyBorder="1" applyAlignment="1">
      <alignment horizontal="left" vertical="center" wrapText="1"/>
    </xf>
    <xf numFmtId="0" fontId="0" fillId="0" borderId="18"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12" borderId="18" xfId="0" applyFont="1" applyFill="1" applyBorder="1" applyAlignment="1">
      <alignment horizontal="left" vertical="center" wrapText="1"/>
    </xf>
    <xf numFmtId="0" fontId="0" fillId="12" borderId="2" xfId="0" applyFont="1" applyFill="1" applyBorder="1" applyAlignment="1">
      <alignment horizontal="left" vertical="center" wrapText="1"/>
    </xf>
    <xf numFmtId="9" fontId="12" fillId="0" borderId="24" xfId="2" applyFont="1" applyBorder="1" applyAlignment="1">
      <alignment horizontal="center" vertical="center" wrapText="1"/>
    </xf>
    <xf numFmtId="0" fontId="0" fillId="0" borderId="22"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vertical="center" wrapText="1"/>
    </xf>
    <xf numFmtId="0" fontId="0" fillId="0" borderId="2" xfId="0"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18" fillId="0" borderId="2" xfId="0" applyFont="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11" xfId="0" applyFill="1" applyBorder="1" applyAlignment="1">
      <alignment horizontal="left" vertical="center" wrapText="1"/>
    </xf>
    <xf numFmtId="0" fontId="0" fillId="0" borderId="12" xfId="0" applyBorder="1" applyAlignment="1">
      <alignment horizontal="left" vertical="center" wrapText="1"/>
    </xf>
    <xf numFmtId="0" fontId="0" fillId="0" borderId="11" xfId="0" applyFont="1" applyBorder="1"/>
    <xf numFmtId="0" fontId="1" fillId="0" borderId="11" xfId="0" applyFont="1" applyBorder="1" applyAlignment="1">
      <alignment horizontal="left" vertical="center" wrapText="1"/>
    </xf>
    <xf numFmtId="0" fontId="0" fillId="0" borderId="11" xfId="0" applyBorder="1" applyAlignment="1">
      <alignment horizontal="left" vertical="center" wrapText="1"/>
    </xf>
    <xf numFmtId="0" fontId="5" fillId="12" borderId="18" xfId="0" applyFont="1" applyFill="1" applyBorder="1" applyAlignment="1">
      <alignment horizontal="left" vertical="center" wrapText="1"/>
    </xf>
    <xf numFmtId="0" fontId="0" fillId="0" borderId="18" xfId="0" applyFont="1" applyBorder="1" applyAlignment="1" applyProtection="1">
      <alignment horizontal="center" vertical="center"/>
      <protection locked="0"/>
    </xf>
    <xf numFmtId="0" fontId="0" fillId="0" borderId="22" xfId="0" applyBorder="1" applyAlignment="1">
      <alignment horizontal="left" vertical="center" wrapText="1"/>
    </xf>
    <xf numFmtId="0" fontId="0" fillId="0" borderId="18" xfId="0" applyFont="1" applyBorder="1"/>
    <xf numFmtId="0" fontId="1" fillId="0" borderId="18" xfId="0"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9" fontId="0" fillId="12" borderId="11" xfId="2" applyFont="1" applyFill="1" applyBorder="1" applyAlignment="1">
      <alignment horizontal="center" vertical="center" wrapText="1"/>
    </xf>
    <xf numFmtId="0" fontId="0" fillId="0" borderId="11" xfId="0" applyFont="1" applyBorder="1" applyAlignment="1">
      <alignment horizontal="left" wrapText="1"/>
    </xf>
    <xf numFmtId="0" fontId="0" fillId="0" borderId="18" xfId="0" applyFill="1" applyBorder="1" applyAlignment="1">
      <alignment horizontal="left" vertical="center" wrapText="1"/>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11" xfId="0" applyFill="1" applyBorder="1" applyAlignment="1">
      <alignment horizontal="left" vertical="center"/>
    </xf>
    <xf numFmtId="0" fontId="0" fillId="0" borderId="12" xfId="0" applyBorder="1" applyAlignment="1">
      <alignment horizontal="left" vertical="center"/>
    </xf>
    <xf numFmtId="0" fontId="0" fillId="11" borderId="18" xfId="0" applyFill="1" applyBorder="1" applyAlignment="1" applyProtection="1">
      <alignment horizontal="center" vertical="center" wrapText="1"/>
      <protection locked="0"/>
    </xf>
    <xf numFmtId="0" fontId="0" fillId="0" borderId="18" xfId="0"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15" fillId="3" borderId="18" xfId="0" applyFont="1" applyFill="1" applyBorder="1" applyAlignment="1" applyProtection="1">
      <alignment horizontal="center" vertical="center" wrapText="1"/>
      <protection locked="0"/>
    </xf>
    <xf numFmtId="9" fontId="15" fillId="0" borderId="18" xfId="0" applyNumberFormat="1" applyFont="1" applyBorder="1" applyAlignment="1" applyProtection="1">
      <alignment horizontal="center" vertical="center" wrapText="1"/>
      <protection locked="0"/>
    </xf>
    <xf numFmtId="0" fontId="0" fillId="0" borderId="11" xfId="0" applyBorder="1"/>
    <xf numFmtId="0" fontId="0" fillId="12" borderId="11" xfId="0" applyFill="1" applyBorder="1" applyAlignment="1">
      <alignment horizontal="left" vertical="center" wrapText="1"/>
    </xf>
    <xf numFmtId="0" fontId="0" fillId="12" borderId="11" xfId="0" applyFill="1" applyBorder="1" applyAlignment="1">
      <alignment horizontal="left"/>
    </xf>
    <xf numFmtId="0" fontId="1" fillId="0" borderId="1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0" fillId="0" borderId="59" xfId="0" applyBorder="1" applyAlignment="1">
      <alignment horizontal="left" vertical="center" wrapText="1"/>
    </xf>
    <xf numFmtId="0" fontId="0" fillId="0" borderId="31" xfId="0" applyBorder="1" applyAlignment="1">
      <alignment horizontal="left" vertical="center" wrapText="1"/>
    </xf>
    <xf numFmtId="0" fontId="0" fillId="0" borderId="54" xfId="0" applyBorder="1" applyAlignment="1">
      <alignment horizontal="left" vertical="center" wrapText="1"/>
    </xf>
    <xf numFmtId="0" fontId="0" fillId="0" borderId="59" xfId="0" applyBorder="1" applyAlignment="1">
      <alignment horizontal="left" vertical="center"/>
    </xf>
    <xf numFmtId="0" fontId="0" fillId="0" borderId="54" xfId="0" applyBorder="1" applyAlignment="1">
      <alignment horizontal="left" vertical="center"/>
    </xf>
    <xf numFmtId="0" fontId="0" fillId="0" borderId="59" xfId="0" applyFill="1" applyBorder="1" applyAlignment="1">
      <alignment horizontal="left" vertical="center"/>
    </xf>
    <xf numFmtId="0" fontId="0" fillId="0" borderId="54" xfId="0" applyFill="1" applyBorder="1" applyAlignment="1">
      <alignment horizontal="left" vertical="center"/>
    </xf>
    <xf numFmtId="0" fontId="0" fillId="0" borderId="31" xfId="0" applyFill="1" applyBorder="1" applyAlignment="1">
      <alignment horizontal="left" vertical="center"/>
    </xf>
    <xf numFmtId="0" fontId="0" fillId="0" borderId="31" xfId="0" applyBorder="1" applyAlignment="1">
      <alignment horizontal="left" vertical="center"/>
    </xf>
    <xf numFmtId="0" fontId="0" fillId="0" borderId="12" xfId="0" applyFill="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center" vertical="center" wrapText="1"/>
    </xf>
    <xf numFmtId="0" fontId="0" fillId="0" borderId="21" xfId="0" applyFont="1" applyBorder="1" applyAlignment="1">
      <alignment horizontal="left" vertical="center" wrapText="1"/>
    </xf>
    <xf numFmtId="0" fontId="0" fillId="0" borderId="12" xfId="0" applyFont="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9" fontId="0" fillId="0" borderId="20" xfId="2" applyFont="1" applyBorder="1" applyAlignment="1">
      <alignment horizontal="center" vertical="center" wrapText="1"/>
    </xf>
    <xf numFmtId="0" fontId="0" fillId="20" borderId="52" xfId="0" applyFont="1" applyFill="1" applyBorder="1" applyAlignment="1">
      <alignment horizontal="center" vertical="center" wrapText="1"/>
    </xf>
    <xf numFmtId="0" fontId="0" fillId="20" borderId="30" xfId="0" applyFont="1" applyFill="1" applyBorder="1" applyAlignment="1">
      <alignment horizontal="center" vertical="center" wrapText="1"/>
    </xf>
    <xf numFmtId="0" fontId="0" fillId="0" borderId="51" xfId="0" applyFont="1" applyBorder="1" applyAlignment="1">
      <alignment horizontal="center" vertical="center"/>
    </xf>
    <xf numFmtId="0" fontId="0" fillId="20" borderId="5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2" xfId="0" applyBorder="1"/>
    <xf numFmtId="0" fontId="5" fillId="0" borderId="51" xfId="0" applyFont="1" applyFill="1" applyBorder="1" applyAlignment="1">
      <alignment horizontal="center" vertical="center" wrapText="1"/>
    </xf>
    <xf numFmtId="0" fontId="0" fillId="0" borderId="30" xfId="0" applyBorder="1"/>
    <xf numFmtId="0" fontId="0" fillId="0" borderId="2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22"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12"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2" xfId="0" applyFont="1" applyFill="1" applyBorder="1" applyAlignment="1">
      <alignment vertical="center" wrapText="1"/>
    </xf>
    <xf numFmtId="0" fontId="5" fillId="12" borderId="12"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2" xfId="0"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45" xfId="0" applyFont="1" applyFill="1" applyBorder="1" applyAlignment="1">
      <alignment vertical="center" wrapText="1"/>
    </xf>
    <xf numFmtId="0" fontId="5" fillId="3" borderId="19" xfId="0" applyFont="1" applyFill="1" applyBorder="1" applyAlignment="1">
      <alignment vertical="center" wrapText="1"/>
    </xf>
    <xf numFmtId="0" fontId="0" fillId="0" borderId="20" xfId="0" applyFont="1" applyFill="1" applyBorder="1" applyAlignment="1" applyProtection="1">
      <alignment horizontal="left" vertical="center" wrapText="1"/>
    </xf>
    <xf numFmtId="0" fontId="0" fillId="3" borderId="25" xfId="0" applyFont="1" applyFill="1" applyBorder="1" applyAlignment="1" applyProtection="1">
      <alignment horizontal="left" vertical="center" wrapText="1"/>
    </xf>
    <xf numFmtId="0" fontId="0" fillId="0" borderId="20" xfId="0" applyFont="1" applyBorder="1" applyAlignment="1">
      <alignment horizontal="left" vertical="center" wrapText="1"/>
    </xf>
    <xf numFmtId="0" fontId="5" fillId="0" borderId="24" xfId="0" applyFont="1" applyBorder="1" applyAlignment="1">
      <alignment horizontal="left" vertical="center" wrapText="1"/>
    </xf>
    <xf numFmtId="9" fontId="1" fillId="3" borderId="12" xfId="0" applyNumberFormat="1" applyFont="1" applyFill="1" applyBorder="1" applyAlignment="1" applyProtection="1">
      <alignment horizontal="center" vertical="center" wrapText="1"/>
      <protection locked="0"/>
    </xf>
    <xf numFmtId="0" fontId="0" fillId="11" borderId="45" xfId="0" applyFont="1" applyFill="1" applyBorder="1" applyAlignment="1">
      <alignment horizontal="left" vertical="center" wrapText="1"/>
    </xf>
    <xf numFmtId="0" fontId="0" fillId="11" borderId="19" xfId="0" applyFont="1" applyFill="1" applyBorder="1" applyAlignment="1">
      <alignment horizontal="left" vertical="center" wrapText="1"/>
    </xf>
    <xf numFmtId="0" fontId="0" fillId="11" borderId="52" xfId="0" applyFont="1" applyFill="1" applyBorder="1" applyAlignment="1">
      <alignment horizontal="center" vertical="center"/>
    </xf>
    <xf numFmtId="0" fontId="0" fillId="11" borderId="30" xfId="0" applyFont="1" applyFill="1" applyBorder="1" applyAlignment="1">
      <alignment horizontal="center" vertical="center"/>
    </xf>
    <xf numFmtId="0" fontId="0" fillId="0" borderId="20" xfId="0" applyBorder="1" applyAlignment="1">
      <alignment horizontal="left" vertical="center" wrapText="1"/>
    </xf>
    <xf numFmtId="0" fontId="0" fillId="0" borderId="11" xfId="0" applyFill="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0" fillId="0" borderId="18" xfId="0" applyFill="1" applyBorder="1" applyAlignment="1">
      <alignment horizontal="center" vertical="center" wrapText="1"/>
    </xf>
    <xf numFmtId="0" fontId="0" fillId="11" borderId="18" xfId="0" applyFill="1" applyBorder="1" applyAlignment="1">
      <alignment horizontal="center" vertical="center"/>
    </xf>
    <xf numFmtId="0" fontId="1" fillId="3" borderId="1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0" fillId="11" borderId="18" xfId="0" applyFont="1" applyFill="1" applyBorder="1" applyAlignment="1" applyProtection="1">
      <alignment horizontal="center" vertical="center" wrapText="1"/>
      <protection locked="0"/>
    </xf>
    <xf numFmtId="0" fontId="0" fillId="11" borderId="11" xfId="0" applyFont="1" applyFill="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5" fillId="11" borderId="2" xfId="0" applyFont="1" applyFill="1" applyBorder="1" applyAlignment="1">
      <alignment horizontal="center" vertical="center"/>
    </xf>
    <xf numFmtId="0" fontId="5" fillId="11" borderId="11" xfId="0" applyFont="1" applyFill="1" applyBorder="1" applyAlignment="1">
      <alignment horizontal="center" vertical="center"/>
    </xf>
    <xf numFmtId="0" fontId="0" fillId="11" borderId="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locked="0"/>
    </xf>
    <xf numFmtId="9" fontId="1" fillId="0" borderId="2" xfId="0" applyNumberFormat="1" applyFont="1" applyBorder="1" applyAlignment="1" applyProtection="1">
      <alignment horizontal="center" vertical="center" wrapText="1"/>
      <protection locked="0"/>
    </xf>
    <xf numFmtId="0" fontId="0" fillId="0" borderId="1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11" borderId="18" xfId="0" applyFont="1" applyFill="1" applyBorder="1" applyAlignment="1">
      <alignment horizontal="center" vertical="center"/>
    </xf>
    <xf numFmtId="0" fontId="0" fillId="11" borderId="11" xfId="0" applyFont="1" applyFill="1" applyBorder="1" applyAlignment="1">
      <alignment horizontal="center" vertical="center"/>
    </xf>
    <xf numFmtId="0" fontId="0" fillId="3" borderId="20" xfId="0" applyFont="1" applyFill="1" applyBorder="1" applyAlignment="1">
      <alignment horizontal="left" vertical="center" wrapText="1"/>
    </xf>
    <xf numFmtId="0" fontId="0" fillId="3" borderId="25" xfId="0" applyFont="1" applyFill="1" applyBorder="1" applyAlignment="1">
      <alignment horizontal="left" vertical="center" wrapText="1"/>
    </xf>
    <xf numFmtId="0" fontId="5" fillId="11" borderId="18" xfId="0" applyFont="1" applyFill="1" applyBorder="1" applyAlignment="1">
      <alignment horizontal="center" vertical="center"/>
    </xf>
    <xf numFmtId="0" fontId="5" fillId="11" borderId="18" xfId="0"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5" xfId="0" applyFont="1" applyFill="1" applyBorder="1" applyAlignment="1" applyProtection="1">
      <alignment horizontal="left" vertical="center" wrapText="1"/>
    </xf>
    <xf numFmtId="9" fontId="1" fillId="0" borderId="11" xfId="0" applyNumberFormat="1" applyFont="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0" fillId="0" borderId="1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1" xfId="0" applyFont="1" applyBorder="1" applyAlignment="1">
      <alignment horizontal="left" vertical="center" wrapText="1"/>
    </xf>
    <xf numFmtId="0" fontId="0" fillId="11" borderId="2"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11" borderId="52" xfId="0" applyFont="1" applyFill="1" applyBorder="1" applyAlignment="1">
      <alignment horizontal="center" vertical="center"/>
    </xf>
    <xf numFmtId="0" fontId="0" fillId="11" borderId="51" xfId="0" applyFont="1" applyFill="1" applyBorder="1" applyAlignment="1">
      <alignment horizontal="center" vertical="center"/>
    </xf>
    <xf numFmtId="0" fontId="0" fillId="11" borderId="30" xfId="0" applyFont="1" applyFill="1" applyBorder="1" applyAlignment="1">
      <alignment horizontal="center" vertical="center"/>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1" xfId="0" applyFont="1" applyBorder="1" applyAlignment="1">
      <alignment horizontal="center" vertical="center" wrapText="1"/>
    </xf>
    <xf numFmtId="0" fontId="0" fillId="0" borderId="12" xfId="0" applyFont="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2" xfId="0" applyFont="1" applyBorder="1" applyAlignment="1">
      <alignment horizontal="left" vertical="center" wrapText="1"/>
    </xf>
    <xf numFmtId="0" fontId="0" fillId="0" borderId="11" xfId="0" applyFont="1" applyFill="1" applyBorder="1" applyAlignment="1">
      <alignment horizontal="left" vertical="center" wrapText="1"/>
    </xf>
    <xf numFmtId="0" fontId="0" fillId="3" borderId="20" xfId="0" applyFont="1" applyFill="1" applyBorder="1" applyAlignment="1" applyProtection="1">
      <alignment horizontal="left" vertical="center" wrapText="1"/>
    </xf>
    <xf numFmtId="0" fontId="0" fillId="3" borderId="24" xfId="0" applyFont="1" applyFill="1" applyBorder="1" applyAlignment="1" applyProtection="1">
      <alignment horizontal="left" vertical="center" wrapText="1"/>
    </xf>
    <xf numFmtId="0" fontId="0" fillId="0" borderId="59" xfId="0" applyBorder="1" applyAlignment="1">
      <alignment horizontal="left" vertical="center" wrapText="1"/>
    </xf>
    <xf numFmtId="0" fontId="0" fillId="0" borderId="54" xfId="0" applyBorder="1" applyAlignment="1">
      <alignment horizontal="left" vertical="center" wrapText="1"/>
    </xf>
    <xf numFmtId="0" fontId="0"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0" fillId="0" borderId="59" xfId="0" applyFill="1" applyBorder="1" applyAlignment="1">
      <alignment horizontal="left" vertical="center" wrapText="1"/>
    </xf>
    <xf numFmtId="0" fontId="0" fillId="0" borderId="54" xfId="0" applyFill="1" applyBorder="1" applyAlignment="1">
      <alignment horizontal="left" vertical="center" wrapText="1"/>
    </xf>
    <xf numFmtId="0" fontId="0" fillId="0" borderId="31" xfId="0" applyFill="1" applyBorder="1" applyAlignment="1">
      <alignment horizontal="left" vertical="center" wrapText="1"/>
    </xf>
    <xf numFmtId="0" fontId="5" fillId="11" borderId="16" xfId="0" applyFont="1" applyFill="1" applyBorder="1" applyAlignment="1">
      <alignment horizontal="center" vertical="center"/>
    </xf>
    <xf numFmtId="0" fontId="0" fillId="11" borderId="16" xfId="0" applyFont="1" applyFill="1" applyBorder="1" applyAlignment="1">
      <alignment horizontal="center" vertical="center"/>
    </xf>
    <xf numFmtId="0" fontId="0" fillId="11" borderId="16" xfId="0"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0" fillId="20" borderId="53" xfId="0" applyFont="1" applyFill="1" applyBorder="1" applyAlignment="1">
      <alignment horizontal="center" vertical="center" wrapText="1"/>
    </xf>
    <xf numFmtId="0" fontId="0" fillId="15" borderId="1" xfId="0" applyFont="1" applyFill="1" applyBorder="1" applyAlignment="1" applyProtection="1">
      <alignment horizontal="left" vertical="center" wrapText="1"/>
      <protection locked="0"/>
    </xf>
    <xf numFmtId="9"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Fill="1" applyBorder="1" applyAlignment="1">
      <alignment horizontal="left" vertical="center"/>
    </xf>
    <xf numFmtId="9" fontId="0" fillId="0" borderId="1" xfId="0" applyNumberFormat="1" applyFont="1" applyFill="1" applyBorder="1" applyAlignment="1">
      <alignment horizontal="center" vertical="center"/>
    </xf>
    <xf numFmtId="0" fontId="0" fillId="0" borderId="1" xfId="0" applyFont="1" applyBorder="1" applyAlignment="1">
      <alignment horizontal="left" vertical="center" wrapText="1"/>
    </xf>
    <xf numFmtId="0" fontId="0" fillId="0" borderId="44" xfId="0" applyFill="1" applyBorder="1" applyAlignment="1">
      <alignment horizontal="center" vertical="center"/>
    </xf>
    <xf numFmtId="0" fontId="0" fillId="0" borderId="28" xfId="0" applyFill="1" applyBorder="1" applyAlignment="1">
      <alignment horizontal="center" vertical="center"/>
    </xf>
    <xf numFmtId="0" fontId="0" fillId="0" borderId="1" xfId="0" applyFill="1" applyBorder="1" applyAlignment="1">
      <alignment horizontal="left" vertical="center" wrapText="1"/>
    </xf>
    <xf numFmtId="0" fontId="0" fillId="0" borderId="41" xfId="0" applyFill="1" applyBorder="1" applyAlignment="1">
      <alignment horizontal="left" vertical="center" wrapText="1"/>
    </xf>
    <xf numFmtId="0" fontId="0" fillId="0" borderId="61" xfId="0" applyBorder="1" applyAlignment="1">
      <alignment horizontal="left" vertical="center" wrapText="1"/>
    </xf>
    <xf numFmtId="0" fontId="0" fillId="0" borderId="3" xfId="0" applyFont="1" applyBorder="1" applyAlignment="1">
      <alignment horizontal="center" vertical="center" wrapText="1"/>
    </xf>
    <xf numFmtId="0" fontId="0" fillId="0" borderId="62" xfId="0" applyFont="1" applyFill="1" applyBorder="1" applyAlignment="1">
      <alignment horizontal="center" vertical="center" wrapText="1"/>
    </xf>
    <xf numFmtId="0" fontId="0" fillId="0" borderId="3" xfId="0" applyFont="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left" vertical="center" wrapText="1"/>
    </xf>
    <xf numFmtId="0" fontId="0" fillId="0" borderId="63" xfId="0" applyFill="1" applyBorder="1" applyAlignment="1">
      <alignment horizontal="center" vertical="center" wrapText="1"/>
    </xf>
    <xf numFmtId="0" fontId="0" fillId="0" borderId="18" xfId="0" applyFont="1" applyFill="1" applyBorder="1" applyAlignment="1" applyProtection="1">
      <alignment vertical="center" wrapText="1"/>
      <protection locked="0"/>
    </xf>
    <xf numFmtId="0" fontId="5" fillId="11" borderId="18" xfId="0" applyFont="1" applyFill="1" applyBorder="1" applyAlignment="1" applyProtection="1">
      <alignment vertical="center" wrapText="1"/>
      <protection locked="0"/>
    </xf>
    <xf numFmtId="9" fontId="1" fillId="0" borderId="18" xfId="0" applyNumberFormat="1" applyFont="1" applyFill="1" applyBorder="1" applyAlignment="1" applyProtection="1">
      <alignment vertical="center" wrapText="1"/>
      <protection locked="0"/>
    </xf>
    <xf numFmtId="3" fontId="0" fillId="0" borderId="2" xfId="0" applyNumberFormat="1" applyFill="1" applyBorder="1" applyAlignment="1">
      <alignment horizontal="center" vertical="center" wrapText="1"/>
    </xf>
    <xf numFmtId="164" fontId="0" fillId="0" borderId="2" xfId="2" applyNumberFormat="1" applyFont="1" applyFill="1" applyBorder="1" applyAlignment="1">
      <alignment horizontal="left" vertical="center" wrapText="1"/>
    </xf>
    <xf numFmtId="0" fontId="5" fillId="11" borderId="18" xfId="0" applyFont="1" applyFill="1" applyBorder="1" applyAlignment="1">
      <alignment vertical="center"/>
    </xf>
    <xf numFmtId="0" fontId="0" fillId="11" borderId="18" xfId="0" applyFont="1" applyFill="1" applyBorder="1" applyAlignment="1">
      <alignment vertical="center"/>
    </xf>
    <xf numFmtId="0" fontId="0" fillId="0" borderId="18" xfId="0" applyFont="1" applyFill="1" applyBorder="1" applyAlignment="1">
      <alignment horizontal="left" vertical="center"/>
    </xf>
    <xf numFmtId="1" fontId="0" fillId="0" borderId="11" xfId="0" applyNumberFormat="1" applyFont="1" applyFill="1" applyBorder="1" applyAlignment="1" applyProtection="1">
      <alignment horizontal="center" vertical="center" wrapText="1"/>
      <protection locked="0"/>
    </xf>
    <xf numFmtId="9" fontId="0" fillId="0" borderId="25" xfId="2" applyFont="1" applyFill="1" applyBorder="1" applyAlignment="1">
      <alignment horizontal="center" vertical="center" wrapText="1"/>
    </xf>
    <xf numFmtId="0" fontId="0" fillId="0" borderId="12" xfId="0" applyFill="1" applyBorder="1" applyAlignment="1">
      <alignment horizontal="left" vertical="center"/>
    </xf>
    <xf numFmtId="0" fontId="5" fillId="11" borderId="3" xfId="0" applyFont="1" applyFill="1" applyBorder="1" applyAlignment="1">
      <alignment horizontal="center" vertical="center"/>
    </xf>
    <xf numFmtId="0" fontId="0" fillId="11" borderId="3"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0" fillId="3" borderId="20" xfId="0" applyFont="1" applyFill="1" applyBorder="1" applyAlignment="1" applyProtection="1">
      <alignment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3" fontId="0" fillId="0" borderId="0" xfId="0" applyNumberFormat="1" applyFill="1" applyBorder="1" applyAlignment="1">
      <alignment horizontal="center" vertical="center" wrapText="1"/>
    </xf>
    <xf numFmtId="164" fontId="0" fillId="0" borderId="0" xfId="2" applyNumberFormat="1" applyFont="1" applyFill="1" applyBorder="1" applyAlignment="1">
      <alignment horizontal="left" vertical="center" wrapText="1"/>
    </xf>
    <xf numFmtId="0" fontId="0" fillId="0" borderId="0" xfId="0" applyFill="1" applyBorder="1" applyAlignment="1">
      <alignment horizontal="left" vertical="center" wrapText="1"/>
    </xf>
    <xf numFmtId="0" fontId="7" fillId="6" borderId="11" xfId="0" applyFont="1" applyFill="1" applyBorder="1" applyAlignment="1">
      <alignment horizontal="center" vertical="center" wrapText="1"/>
    </xf>
    <xf numFmtId="0" fontId="0" fillId="0" borderId="22" xfId="0" applyBorder="1" applyAlignment="1">
      <alignment horizontal="center" wrapText="1"/>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5" fillId="11" borderId="18" xfId="0" applyFont="1" applyFill="1" applyBorder="1" applyAlignment="1" applyProtection="1">
      <alignment horizontal="center" vertical="center"/>
    </xf>
    <xf numFmtId="0" fontId="0" fillId="11" borderId="18" xfId="0" applyFont="1" applyFill="1" applyBorder="1" applyAlignment="1" applyProtection="1">
      <alignment horizontal="center" vertical="center"/>
    </xf>
    <xf numFmtId="0" fontId="0" fillId="11" borderId="18" xfId="0"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xf>
    <xf numFmtId="9" fontId="1" fillId="0" borderId="18" xfId="0" applyNumberFormat="1"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5" fillId="0" borderId="18" xfId="0" applyFont="1" applyBorder="1" applyAlignment="1" applyProtection="1">
      <alignment horizontal="left" vertical="center" wrapText="1"/>
    </xf>
    <xf numFmtId="0" fontId="0" fillId="20" borderId="18" xfId="0" applyFont="1" applyFill="1" applyBorder="1" applyAlignment="1" applyProtection="1">
      <alignment horizontal="left" vertical="center" wrapText="1"/>
    </xf>
    <xf numFmtId="0" fontId="5" fillId="12" borderId="18"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xf>
    <xf numFmtId="0" fontId="0" fillId="0" borderId="21" xfId="0" applyFont="1" applyFill="1" applyBorder="1" applyAlignment="1" applyProtection="1">
      <alignment horizontal="center" vertical="center" wrapText="1"/>
    </xf>
    <xf numFmtId="0" fontId="0" fillId="20" borderId="52" xfId="0" applyFont="1" applyFill="1" applyBorder="1" applyAlignment="1" applyProtection="1">
      <alignment horizontal="center" vertical="center" wrapText="1"/>
    </xf>
    <xf numFmtId="0" fontId="0" fillId="0" borderId="18" xfId="0" applyFont="1" applyBorder="1" applyAlignment="1" applyProtection="1">
      <alignment horizontal="left" vertical="center" wrapText="1"/>
    </xf>
    <xf numFmtId="9" fontId="0" fillId="0" borderId="18" xfId="2" applyFont="1" applyBorder="1" applyAlignment="1" applyProtection="1">
      <alignment horizontal="center" vertical="center"/>
    </xf>
    <xf numFmtId="0" fontId="0" fillId="0" borderId="45" xfId="0"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8"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65" xfId="0" applyFill="1" applyBorder="1" applyAlignment="1" applyProtection="1">
      <alignment horizontal="left" vertical="center" wrapText="1"/>
      <protection locked="0"/>
    </xf>
    <xf numFmtId="0" fontId="0" fillId="0" borderId="21" xfId="0" applyBorder="1" applyAlignment="1" applyProtection="1">
      <alignment horizontal="center" vertical="center" wrapText="1"/>
      <protection locked="0"/>
    </xf>
    <xf numFmtId="0" fontId="5" fillId="11" borderId="11" xfId="0" applyFont="1" applyFill="1" applyBorder="1" applyAlignment="1" applyProtection="1">
      <alignment horizontal="center" vertical="center"/>
    </xf>
    <xf numFmtId="0" fontId="0" fillId="11" borderId="11" xfId="0" applyFont="1" applyFill="1" applyBorder="1" applyAlignment="1" applyProtection="1">
      <alignment horizontal="center" vertical="center"/>
    </xf>
    <xf numFmtId="0" fontId="0" fillId="11" borderId="11" xfId="0" applyFont="1" applyFill="1" applyBorder="1" applyAlignment="1" applyProtection="1">
      <alignment horizontal="center" vertical="center" wrapText="1"/>
    </xf>
    <xf numFmtId="0" fontId="0" fillId="11" borderId="11" xfId="0" applyFont="1" applyFill="1" applyBorder="1" applyAlignment="1" applyProtection="1">
      <alignment vertical="center" wrapText="1"/>
    </xf>
    <xf numFmtId="0" fontId="5" fillId="11" borderId="11" xfId="0" applyFont="1" applyFill="1" applyBorder="1" applyAlignment="1" applyProtection="1">
      <alignment vertical="center" wrapText="1"/>
    </xf>
    <xf numFmtId="0" fontId="5" fillId="11" borderId="11"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wrapText="1"/>
    </xf>
    <xf numFmtId="9" fontId="1" fillId="0" borderId="11" xfId="0" applyNumberFormat="1"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5" fillId="0" borderId="11" xfId="0" applyFont="1" applyBorder="1" applyAlignment="1" applyProtection="1">
      <alignment horizontal="left" vertical="center" wrapText="1"/>
    </xf>
    <xf numFmtId="0" fontId="0" fillId="20" borderId="11" xfId="0" applyFont="1" applyFill="1" applyBorder="1" applyAlignment="1" applyProtection="1">
      <alignment horizontal="left" vertical="center" wrapText="1"/>
    </xf>
    <xf numFmtId="0" fontId="5" fillId="12" borderId="11" xfId="0" applyFont="1" applyFill="1" applyBorder="1" applyAlignment="1" applyProtection="1">
      <alignment horizontal="center" vertical="center" wrapText="1"/>
    </xf>
    <xf numFmtId="0" fontId="0" fillId="12" borderId="11" xfId="0" applyFont="1" applyFill="1" applyBorder="1" applyAlignment="1" applyProtection="1">
      <alignment horizontal="left" vertical="center" wrapText="1"/>
    </xf>
    <xf numFmtId="0" fontId="0" fillId="12" borderId="12" xfId="0" applyFont="1" applyFill="1" applyBorder="1" applyAlignment="1" applyProtection="1">
      <alignment horizontal="center" vertical="center" wrapText="1"/>
    </xf>
    <xf numFmtId="0" fontId="0" fillId="20" borderId="30" xfId="0" applyFont="1" applyFill="1" applyBorder="1" applyAlignment="1" applyProtection="1">
      <alignment horizontal="center" vertical="center" wrapText="1"/>
    </xf>
    <xf numFmtId="0" fontId="0" fillId="0" borderId="11" xfId="0" applyFont="1" applyBorder="1" applyAlignment="1" applyProtection="1">
      <alignment horizontal="left" vertical="center" wrapText="1"/>
    </xf>
    <xf numFmtId="9" fontId="0" fillId="0" borderId="11" xfId="2" applyFont="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66" xfId="0" applyFill="1"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0" fillId="0" borderId="2" xfId="0" applyFont="1" applyBorder="1" applyAlignment="1">
      <alignment vertical="center" wrapText="1"/>
    </xf>
    <xf numFmtId="0" fontId="5" fillId="11" borderId="2" xfId="0" applyFont="1" applyFill="1" applyBorder="1" applyAlignment="1">
      <alignment vertical="center"/>
    </xf>
    <xf numFmtId="0" fontId="0" fillId="3" borderId="2" xfId="0" applyFont="1" applyFill="1" applyBorder="1" applyAlignment="1">
      <alignment vertical="center" wrapText="1"/>
    </xf>
    <xf numFmtId="0" fontId="5" fillId="3" borderId="2" xfId="0" applyFont="1" applyFill="1" applyBorder="1" applyAlignment="1">
      <alignment vertical="center" wrapText="1"/>
    </xf>
    <xf numFmtId="0" fontId="0" fillId="12" borderId="2" xfId="0" applyFont="1" applyFill="1" applyBorder="1" applyAlignment="1" applyProtection="1">
      <alignment horizontal="left" vertical="center" wrapText="1"/>
    </xf>
    <xf numFmtId="0" fontId="0" fillId="9" borderId="2" xfId="0" applyFill="1" applyBorder="1" applyAlignment="1">
      <alignment horizontal="center" vertical="center" wrapText="1"/>
    </xf>
    <xf numFmtId="0" fontId="0" fillId="11"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0" fontId="0" fillId="11" borderId="2" xfId="0" applyFont="1" applyFill="1" applyBorder="1" applyAlignment="1">
      <alignment vertical="center"/>
    </xf>
    <xf numFmtId="0" fontId="0" fillId="0" borderId="2" xfId="0" applyFont="1" applyFill="1" applyBorder="1" applyAlignment="1" applyProtection="1">
      <alignment vertical="center" wrapText="1"/>
      <protection locked="0"/>
    </xf>
    <xf numFmtId="0" fontId="0" fillId="12" borderId="2" xfId="0" applyFont="1" applyFill="1" applyBorder="1" applyAlignment="1">
      <alignment horizontal="center" vertical="center"/>
    </xf>
    <xf numFmtId="0" fontId="0" fillId="0" borderId="2" xfId="0" applyFont="1" applyFill="1" applyBorder="1" applyAlignment="1">
      <alignment vertical="center" wrapText="1"/>
    </xf>
    <xf numFmtId="0" fontId="5" fillId="0" borderId="2" xfId="0" applyFont="1" applyBorder="1" applyAlignment="1" applyProtection="1">
      <alignment horizontal="center" vertical="center" wrapText="1"/>
    </xf>
    <xf numFmtId="0" fontId="0" fillId="12" borderId="2" xfId="0" applyFont="1" applyFill="1" applyBorder="1" applyAlignment="1" applyProtection="1">
      <alignment horizontal="center" vertical="center" wrapText="1"/>
    </xf>
    <xf numFmtId="0" fontId="5" fillId="12" borderId="2" xfId="0" applyFont="1" applyFill="1" applyBorder="1" applyAlignment="1" applyProtection="1">
      <alignment horizontal="center" vertical="center" wrapText="1"/>
    </xf>
    <xf numFmtId="0" fontId="0" fillId="0" borderId="40" xfId="0" applyBorder="1"/>
    <xf numFmtId="0" fontId="0" fillId="0" borderId="5" xfId="0" applyBorder="1"/>
    <xf numFmtId="0" fontId="0" fillId="0" borderId="2" xfId="0"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Font="1" applyBorder="1" applyAlignment="1">
      <alignment horizontal="justify" vertical="center" wrapText="1"/>
    </xf>
    <xf numFmtId="0" fontId="0" fillId="0" borderId="2" xfId="0" applyFont="1" applyBorder="1" applyAlignment="1" applyProtection="1">
      <alignment horizontal="justify" vertical="center" wrapText="1"/>
      <protection locked="0"/>
    </xf>
    <xf numFmtId="0" fontId="0" fillId="0" borderId="2" xfId="0" applyFill="1" applyBorder="1" applyAlignment="1">
      <alignment horizontal="justify" vertical="center" wrapText="1"/>
    </xf>
    <xf numFmtId="0" fontId="5" fillId="0" borderId="2" xfId="0" applyFont="1" applyFill="1" applyBorder="1" applyAlignment="1" applyProtection="1">
      <alignment vertical="center" wrapText="1"/>
      <protection locked="0"/>
    </xf>
    <xf numFmtId="0" fontId="0" fillId="0" borderId="0" xfId="0" applyAlignment="1">
      <alignment horizontal="center" vertical="center"/>
    </xf>
    <xf numFmtId="0" fontId="5" fillId="12" borderId="2"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11" borderId="2" xfId="0" applyFont="1" applyFill="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5" fillId="11" borderId="2" xfId="0" applyFont="1" applyFill="1" applyBorder="1" applyAlignment="1">
      <alignment horizontal="center" vertical="center"/>
    </xf>
    <xf numFmtId="0" fontId="0"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9" fontId="1" fillId="0" borderId="2" xfId="0" applyNumberFormat="1"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5" fillId="1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9" fontId="1" fillId="0" borderId="2"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center" vertical="center" wrapText="1"/>
      <protection locked="0"/>
    </xf>
    <xf numFmtId="0" fontId="0" fillId="0" borderId="2" xfId="0" applyFont="1" applyBorder="1" applyAlignment="1">
      <alignment horizontal="center" vertical="center"/>
    </xf>
    <xf numFmtId="0" fontId="0" fillId="12" borderId="2" xfId="0" applyFont="1" applyFill="1" applyBorder="1" applyAlignment="1">
      <alignment horizontal="left" vertical="center" wrapText="1"/>
    </xf>
    <xf numFmtId="0" fontId="0" fillId="0" borderId="2" xfId="0" applyFont="1" applyFill="1" applyBorder="1" applyAlignment="1" applyProtection="1">
      <alignment horizontal="left" vertical="center" wrapText="1"/>
    </xf>
    <xf numFmtId="0" fontId="0" fillId="0" borderId="2" xfId="0"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5" fillId="11" borderId="2"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wrapText="1"/>
    </xf>
    <xf numFmtId="0" fontId="5" fillId="11" borderId="2" xfId="0" applyFont="1" applyFill="1" applyBorder="1" applyAlignment="1" applyProtection="1">
      <alignment horizontal="center" vertical="center"/>
    </xf>
    <xf numFmtId="0" fontId="0" fillId="0" borderId="2" xfId="0" applyFont="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9" fontId="1" fillId="0" borderId="2" xfId="0" applyNumberFormat="1" applyFont="1" applyBorder="1" applyAlignment="1" applyProtection="1">
      <alignment horizontal="center" vertical="center" wrapText="1"/>
    </xf>
    <xf numFmtId="0" fontId="0" fillId="3" borderId="2"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0" fontId="5" fillId="12" borderId="2" xfId="0" applyFont="1" applyFill="1" applyBorder="1" applyAlignment="1" applyProtection="1">
      <alignment horizontal="left" vertical="center" wrapText="1"/>
    </xf>
    <xf numFmtId="0" fontId="0" fillId="0" borderId="2" xfId="0" applyFill="1" applyBorder="1" applyAlignment="1">
      <alignment horizontal="left" vertical="center" wrapText="1"/>
    </xf>
    <xf numFmtId="0" fontId="4" fillId="3" borderId="2" xfId="0" applyFont="1" applyFill="1" applyBorder="1" applyAlignment="1" applyProtection="1">
      <alignment horizontal="center" vertical="center" wrapText="1"/>
      <protection locked="0"/>
    </xf>
    <xf numFmtId="0" fontId="0" fillId="12" borderId="0" xfId="0" applyFill="1" applyAlignment="1">
      <alignment horizontal="center" vertical="center"/>
    </xf>
    <xf numFmtId="0" fontId="0" fillId="12" borderId="0" xfId="0" applyFill="1" applyBorder="1" applyAlignment="1">
      <alignment horizontal="center" vertical="center" wrapText="1"/>
    </xf>
    <xf numFmtId="0" fontId="5" fillId="12" borderId="0" xfId="0" applyFont="1" applyFill="1"/>
    <xf numFmtId="0" fontId="0" fillId="12" borderId="0" xfId="0" applyFill="1" applyAlignment="1">
      <alignment horizontal="center"/>
    </xf>
    <xf numFmtId="0" fontId="0" fillId="12" borderId="0" xfId="0" applyFill="1" applyBorder="1"/>
    <xf numFmtId="0" fontId="15" fillId="3" borderId="2" xfId="0" applyFont="1" applyFill="1" applyBorder="1" applyAlignment="1" applyProtection="1">
      <alignment vertical="center" wrapText="1"/>
      <protection locked="0"/>
    </xf>
    <xf numFmtId="0" fontId="13" fillId="0" borderId="2" xfId="0" applyFont="1" applyBorder="1" applyAlignment="1">
      <alignment horizontal="justify" vertical="center" wrapText="1"/>
    </xf>
    <xf numFmtId="0" fontId="5" fillId="11" borderId="2" xfId="0" applyFont="1" applyFill="1" applyBorder="1" applyAlignment="1">
      <alignment vertical="center" wrapText="1"/>
    </xf>
    <xf numFmtId="0" fontId="13" fillId="0" borderId="2" xfId="0" applyFont="1" applyFill="1" applyBorder="1" applyAlignment="1">
      <alignment horizontal="justify" vertical="center" wrapText="1"/>
    </xf>
    <xf numFmtId="0" fontId="0" fillId="9" borderId="2" xfId="0" applyFont="1" applyFill="1" applyBorder="1" applyAlignment="1" applyProtection="1">
      <alignment horizontal="center" vertical="center" wrapText="1"/>
    </xf>
    <xf numFmtId="0" fontId="0" fillId="0" borderId="2" xfId="0" applyFont="1" applyBorder="1" applyAlignment="1">
      <alignment horizontal="justify" vertical="center" wrapText="1"/>
    </xf>
    <xf numFmtId="0" fontId="0" fillId="3" borderId="2" xfId="0" applyFont="1" applyFill="1" applyBorder="1" applyAlignment="1">
      <alignment horizontal="left" vertical="center" wrapText="1"/>
    </xf>
    <xf numFmtId="0" fontId="5" fillId="11" borderId="2" xfId="0" applyFont="1" applyFill="1" applyBorder="1" applyAlignment="1" applyProtection="1">
      <alignment vertical="center"/>
    </xf>
    <xf numFmtId="0" fontId="15" fillId="3" borderId="2" xfId="0" applyFont="1" applyFill="1" applyBorder="1" applyAlignment="1" applyProtection="1">
      <alignment horizontal="center" vertical="center" wrapText="1"/>
    </xf>
    <xf numFmtId="9" fontId="15" fillId="0" borderId="2" xfId="0" applyNumberFormat="1" applyFont="1" applyBorder="1" applyAlignment="1" applyProtection="1">
      <alignment vertical="center" wrapText="1"/>
    </xf>
    <xf numFmtId="0" fontId="15" fillId="3" borderId="2" xfId="0" applyFont="1" applyFill="1" applyBorder="1" applyAlignment="1" applyProtection="1">
      <alignment vertical="center" wrapText="1"/>
    </xf>
    <xf numFmtId="0" fontId="0" fillId="3" borderId="2" xfId="0" applyFont="1" applyFill="1" applyBorder="1" applyAlignment="1" applyProtection="1">
      <alignment vertical="center" wrapText="1"/>
    </xf>
    <xf numFmtId="0" fontId="5" fillId="0" borderId="2" xfId="0" applyFont="1" applyFill="1" applyBorder="1" applyAlignment="1" applyProtection="1">
      <alignment horizontal="justify" vertical="center" wrapText="1"/>
      <protection locked="0"/>
    </xf>
    <xf numFmtId="0" fontId="5" fillId="18" borderId="2" xfId="0" applyFont="1" applyFill="1" applyBorder="1" applyAlignment="1" applyProtection="1">
      <alignment horizontal="center" vertical="center" wrapText="1"/>
      <protection locked="0"/>
    </xf>
    <xf numFmtId="0" fontId="0" fillId="15" borderId="1" xfId="0" applyFont="1" applyFill="1" applyBorder="1" applyAlignment="1">
      <alignment horizontal="center" vertical="center"/>
    </xf>
    <xf numFmtId="0" fontId="0" fillId="28" borderId="2" xfId="0" applyFont="1" applyFill="1" applyBorder="1" applyAlignment="1">
      <alignment horizontal="left" vertical="center" wrapText="1"/>
    </xf>
    <xf numFmtId="0" fontId="0" fillId="29" borderId="2" xfId="0" applyFont="1" applyFill="1" applyBorder="1" applyAlignment="1">
      <alignment horizontal="center" vertical="center" wrapText="1"/>
    </xf>
    <xf numFmtId="0" fontId="0" fillId="27" borderId="2" xfId="0" applyFont="1" applyFill="1" applyBorder="1" applyAlignment="1">
      <alignment horizontal="left" vertical="center" wrapText="1"/>
    </xf>
    <xf numFmtId="0" fontId="0" fillId="28" borderId="2" xfId="0" applyFont="1" applyFill="1" applyBorder="1" applyAlignment="1" applyProtection="1">
      <alignment horizontal="left" vertical="center" wrapText="1"/>
    </xf>
    <xf numFmtId="0" fontId="5" fillId="28" borderId="2" xfId="0" applyFont="1" applyFill="1" applyBorder="1" applyAlignment="1">
      <alignment horizontal="left" vertical="center" wrapText="1"/>
    </xf>
    <xf numFmtId="0" fontId="0" fillId="27" borderId="2" xfId="0" applyFont="1" applyFill="1" applyBorder="1" applyAlignment="1" applyProtection="1">
      <alignment horizontal="left" vertical="center" wrapText="1"/>
    </xf>
    <xf numFmtId="0" fontId="5" fillId="28" borderId="2" xfId="0" applyFont="1" applyFill="1" applyBorder="1" applyAlignment="1" applyProtection="1">
      <alignment horizontal="left" vertical="center" wrapText="1"/>
    </xf>
    <xf numFmtId="0" fontId="0" fillId="12" borderId="2" xfId="0" applyFont="1" applyFill="1" applyBorder="1" applyAlignment="1">
      <alignment horizontal="left" vertical="center"/>
    </xf>
    <xf numFmtId="0" fontId="0" fillId="29" borderId="2" xfId="0" applyFont="1" applyFill="1" applyBorder="1" applyAlignment="1">
      <alignment horizontal="center" vertical="center"/>
    </xf>
    <xf numFmtId="0" fontId="0" fillId="12" borderId="2" xfId="0" applyFont="1" applyFill="1" applyBorder="1" applyAlignment="1">
      <alignment horizontal="left"/>
    </xf>
    <xf numFmtId="0" fontId="0" fillId="3" borderId="2" xfId="0" applyFont="1" applyFill="1" applyBorder="1" applyAlignment="1">
      <alignment vertical="center"/>
    </xf>
    <xf numFmtId="0" fontId="0" fillId="12" borderId="2" xfId="0" applyFont="1" applyFill="1" applyBorder="1" applyAlignment="1" applyProtection="1">
      <alignment vertical="center" wrapText="1"/>
      <protection locked="0"/>
    </xf>
    <xf numFmtId="9" fontId="4" fillId="0" borderId="2" xfId="0" applyNumberFormat="1" applyFont="1" applyBorder="1" applyAlignment="1" applyProtection="1">
      <alignment horizontal="center" vertical="center" wrapText="1"/>
      <protection locked="0"/>
    </xf>
    <xf numFmtId="9" fontId="4" fillId="0" borderId="2" xfId="0" applyNumberFormat="1" applyFont="1" applyFill="1" applyBorder="1" applyAlignment="1" applyProtection="1">
      <alignment horizontal="center" vertical="center" wrapText="1"/>
      <protection locked="0"/>
    </xf>
    <xf numFmtId="0" fontId="0" fillId="28" borderId="2" xfId="0" applyFont="1" applyFill="1" applyBorder="1" applyAlignment="1" applyProtection="1">
      <alignment horizontal="left" vertical="center" wrapText="1"/>
      <protection locked="0"/>
    </xf>
    <xf numFmtId="0" fontId="0" fillId="0" borderId="2" xfId="0" applyFont="1" applyBorder="1" applyAlignment="1" applyProtection="1">
      <alignment vertical="center" wrapText="1"/>
      <protection locked="0"/>
    </xf>
    <xf numFmtId="0" fontId="0" fillId="11" borderId="2" xfId="0" applyFont="1" applyFill="1" applyBorder="1" applyAlignment="1" applyProtection="1">
      <alignment vertical="center"/>
      <protection locked="0"/>
    </xf>
    <xf numFmtId="0" fontId="0" fillId="11" borderId="2" xfId="0" applyFont="1" applyFill="1" applyBorder="1" applyAlignment="1" applyProtection="1">
      <alignment horizontal="center" vertical="center"/>
      <protection locked="0"/>
    </xf>
    <xf numFmtId="0" fontId="0" fillId="0" borderId="2" xfId="0" applyFont="1" applyFill="1" applyBorder="1" applyAlignment="1" applyProtection="1">
      <alignment vertical="center" wrapText="1"/>
    </xf>
    <xf numFmtId="0" fontId="0" fillId="0" borderId="2" xfId="0" applyFont="1" applyBorder="1" applyAlignment="1" applyProtection="1">
      <alignment horizontal="left" vertical="top" wrapText="1"/>
      <protection locked="0"/>
    </xf>
    <xf numFmtId="0" fontId="0" fillId="18" borderId="2" xfId="0" applyFont="1" applyFill="1" applyBorder="1" applyAlignment="1" applyProtection="1">
      <alignment vertical="center"/>
      <protection locked="0"/>
    </xf>
    <xf numFmtId="0" fontId="0" fillId="18" borderId="2" xfId="0" applyFont="1" applyFill="1" applyBorder="1" applyAlignment="1" applyProtection="1">
      <alignment horizontal="center" vertical="center"/>
      <protection locked="0"/>
    </xf>
    <xf numFmtId="0" fontId="0" fillId="3" borderId="2" xfId="0" applyFont="1" applyFill="1" applyBorder="1" applyAlignment="1" applyProtection="1">
      <alignment vertical="center"/>
    </xf>
    <xf numFmtId="0" fontId="0" fillId="0" borderId="2" xfId="0" applyFont="1" applyBorder="1" applyProtection="1">
      <protection locked="0"/>
    </xf>
    <xf numFmtId="0" fontId="0" fillId="12" borderId="2" xfId="0" applyFont="1" applyFill="1" applyBorder="1" applyAlignment="1" applyProtection="1">
      <alignment horizontal="left" vertical="center"/>
      <protection locked="0"/>
    </xf>
    <xf numFmtId="0" fontId="0" fillId="12" borderId="2"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0" fillId="0" borderId="2" xfId="0" applyBorder="1" applyAlignment="1">
      <alignment horizontal="center" vertical="center" wrapText="1"/>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2" borderId="0" xfId="0" applyFont="1" applyFill="1" applyAlignment="1">
      <alignment horizontal="center" vertical="center"/>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11" borderId="2" xfId="0" applyFont="1" applyFill="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5" fillId="11" borderId="2" xfId="0" applyFont="1" applyFill="1" applyBorder="1" applyAlignment="1">
      <alignment horizontal="center" vertical="center"/>
    </xf>
    <xf numFmtId="0" fontId="0" fillId="0" borderId="2" xfId="0" applyFont="1" applyBorder="1" applyAlignment="1">
      <alignment horizontal="center" vertical="center" wrapText="1"/>
    </xf>
    <xf numFmtId="9" fontId="1" fillId="0" borderId="2" xfId="0" applyNumberFormat="1"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11"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0" fillId="0" borderId="2" xfId="0"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5" fillId="0" borderId="2" xfId="0" applyFont="1" applyBorder="1" applyAlignment="1">
      <alignment horizontal="justify" vertical="center" wrapText="1"/>
    </xf>
    <xf numFmtId="0" fontId="0" fillId="1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26" borderId="2"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xf>
    <xf numFmtId="0" fontId="0" fillId="18" borderId="2" xfId="0" applyFont="1" applyFill="1" applyBorder="1" applyAlignment="1" applyProtection="1">
      <alignment horizontal="center" vertical="center" wrapText="1"/>
      <protection locked="0"/>
    </xf>
    <xf numFmtId="0" fontId="0" fillId="19" borderId="2" xfId="0" applyFill="1" applyBorder="1" applyAlignment="1">
      <alignment horizontal="center" vertical="center"/>
    </xf>
    <xf numFmtId="0" fontId="0" fillId="19" borderId="2" xfId="0" applyFill="1" applyBorder="1" applyAlignment="1">
      <alignment vertical="center"/>
    </xf>
    <xf numFmtId="0" fontId="5" fillId="19" borderId="2" xfId="0" applyFont="1" applyFill="1" applyBorder="1" applyAlignment="1">
      <alignment horizontal="center" vertical="center"/>
    </xf>
    <xf numFmtId="0" fontId="0" fillId="19" borderId="2" xfId="0" applyFill="1" applyBorder="1" applyAlignment="1">
      <alignment horizontal="left" vertical="center" wrapText="1"/>
    </xf>
    <xf numFmtId="9" fontId="5" fillId="19" borderId="2" xfId="0" applyNumberFormat="1" applyFont="1" applyFill="1" applyBorder="1" applyAlignment="1">
      <alignment horizontal="center" vertical="center" wrapText="1"/>
    </xf>
    <xf numFmtId="0" fontId="5" fillId="19"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9" fontId="0" fillId="19" borderId="2" xfId="2" applyFont="1" applyFill="1" applyBorder="1" applyAlignment="1">
      <alignment horizontal="center" vertical="center"/>
    </xf>
    <xf numFmtId="0" fontId="23" fillId="28"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0" fillId="19" borderId="2" xfId="0" applyFill="1" applyBorder="1" applyAlignment="1">
      <alignment horizontal="center" vertical="center" wrapText="1"/>
    </xf>
    <xf numFmtId="9" fontId="0" fillId="19" borderId="2" xfId="0" applyNumberFormat="1" applyFill="1" applyBorder="1" applyAlignment="1">
      <alignment horizontal="center" vertical="center"/>
    </xf>
    <xf numFmtId="0" fontId="0" fillId="19" borderId="2" xfId="0" applyFill="1" applyBorder="1" applyAlignment="1">
      <alignment horizontal="justify" vertical="center" wrapText="1"/>
    </xf>
    <xf numFmtId="0" fontId="0" fillId="19" borderId="2"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12"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0" fillId="19" borderId="2" xfId="0" applyFont="1" applyFill="1" applyBorder="1" applyAlignment="1" applyProtection="1">
      <alignment horizontal="justify" vertical="center" wrapText="1"/>
      <protection locked="0"/>
    </xf>
    <xf numFmtId="0" fontId="5" fillId="19" borderId="2" xfId="0" applyFont="1" applyFill="1" applyBorder="1" applyAlignment="1">
      <alignment horizontal="justify" vertical="center" wrapText="1"/>
    </xf>
    <xf numFmtId="0" fontId="13" fillId="19" borderId="2" xfId="0" applyFont="1" applyFill="1" applyBorder="1" applyAlignment="1">
      <alignment horizontal="justify" vertical="center" wrapText="1"/>
    </xf>
    <xf numFmtId="0" fontId="0" fillId="19" borderId="2" xfId="0" applyFill="1" applyBorder="1" applyAlignment="1">
      <alignment horizontal="left" vertical="center"/>
    </xf>
    <xf numFmtId="0" fontId="5" fillId="19" borderId="2" xfId="0" applyFont="1" applyFill="1" applyBorder="1" applyAlignment="1" applyProtection="1">
      <alignment horizontal="justify" vertical="center" wrapText="1"/>
      <protection locked="0"/>
    </xf>
    <xf numFmtId="0" fontId="0" fillId="19" borderId="2" xfId="0" applyFont="1" applyFill="1" applyBorder="1" applyAlignment="1">
      <alignment horizontal="justify" vertical="center" wrapText="1"/>
    </xf>
    <xf numFmtId="0" fontId="0" fillId="0" borderId="2" xfId="0" applyBorder="1" applyAlignment="1">
      <alignment horizontal="center" vertical="center" wrapText="1"/>
    </xf>
    <xf numFmtId="0" fontId="0" fillId="13" borderId="2" xfId="0" applyFont="1" applyFill="1" applyBorder="1" applyAlignment="1">
      <alignment horizontal="center" vertical="center"/>
    </xf>
    <xf numFmtId="0" fontId="0" fillId="12" borderId="0" xfId="0" applyFont="1" applyFill="1" applyBorder="1" applyAlignment="1">
      <alignment horizontal="left"/>
    </xf>
    <xf numFmtId="0" fontId="0" fillId="12" borderId="0" xfId="0" applyFont="1" applyFill="1" applyBorder="1" applyAlignment="1">
      <alignment horizontal="center" vertical="center"/>
    </xf>
    <xf numFmtId="0" fontId="1" fillId="12" borderId="0"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0" xfId="0" applyFont="1" applyFill="1" applyBorder="1" applyAlignment="1">
      <alignment horizontal="left" vertical="center" wrapText="1"/>
    </xf>
    <xf numFmtId="0" fontId="5" fillId="12" borderId="0" xfId="0" applyFont="1" applyFill="1" applyBorder="1" applyAlignment="1">
      <alignment horizontal="center" vertical="center" wrapText="1"/>
    </xf>
    <xf numFmtId="0" fontId="5" fillId="12" borderId="0" xfId="0" applyFont="1" applyFill="1" applyBorder="1" applyAlignment="1">
      <alignment horizontal="center" vertical="center"/>
    </xf>
    <xf numFmtId="0" fontId="0" fillId="12" borderId="0" xfId="0" applyFont="1" applyFill="1" applyBorder="1" applyAlignment="1" applyProtection="1">
      <alignment horizontal="center" vertical="center" wrapText="1"/>
      <protection locked="0"/>
    </xf>
    <xf numFmtId="0" fontId="5"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9" fontId="0" fillId="12" borderId="0" xfId="0" applyNumberFormat="1" applyFont="1" applyFill="1" applyBorder="1" applyAlignment="1">
      <alignment horizontal="center" vertical="center"/>
    </xf>
    <xf numFmtId="0" fontId="0" fillId="12" borderId="0" xfId="0" applyFont="1" applyFill="1" applyBorder="1"/>
    <xf numFmtId="0" fontId="0" fillId="12" borderId="0" xfId="0" applyFill="1" applyBorder="1" applyAlignment="1">
      <alignment horizontal="justify" vertical="center" wrapText="1"/>
    </xf>
    <xf numFmtId="9" fontId="0" fillId="12" borderId="0" xfId="0" applyNumberFormat="1" applyFill="1" applyBorder="1" applyAlignment="1">
      <alignment horizontal="center" vertical="center"/>
    </xf>
    <xf numFmtId="0" fontId="0" fillId="12" borderId="0" xfId="0" applyFill="1" applyBorder="1" applyAlignment="1">
      <alignment horizontal="left" vertical="center" wrapText="1"/>
    </xf>
    <xf numFmtId="0" fontId="0" fillId="12" borderId="0" xfId="0" applyFill="1" applyBorder="1" applyAlignment="1">
      <alignment vertical="center"/>
    </xf>
    <xf numFmtId="0" fontId="0" fillId="11"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5" fillId="11" borderId="2"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11" borderId="2" xfId="0" applyFont="1" applyFill="1" applyBorder="1" applyAlignment="1">
      <alignment horizontal="center" vertical="center"/>
    </xf>
    <xf numFmtId="0" fontId="0" fillId="0" borderId="2" xfId="0" applyFont="1" applyFill="1" applyBorder="1" applyAlignment="1">
      <alignment horizontal="left" vertical="center" wrapText="1"/>
    </xf>
    <xf numFmtId="9" fontId="1" fillId="0" borderId="2" xfId="0" applyNumberFormat="1" applyFont="1" applyFill="1" applyBorder="1" applyAlignment="1" applyProtection="1">
      <alignment horizontal="center" vertical="center" wrapText="1"/>
      <protection locked="0"/>
    </xf>
    <xf numFmtId="0" fontId="11" fillId="12" borderId="47" xfId="0" applyFont="1" applyFill="1" applyBorder="1" applyAlignment="1">
      <alignment horizontal="center" vertical="center"/>
    </xf>
    <xf numFmtId="0" fontId="11" fillId="12" borderId="48" xfId="0" applyFont="1" applyFill="1" applyBorder="1" applyAlignment="1">
      <alignment horizontal="center" vertical="center"/>
    </xf>
    <xf numFmtId="0" fontId="28" fillId="13" borderId="3" xfId="0" applyFont="1" applyFill="1" applyBorder="1" applyAlignment="1">
      <alignment horizontal="center" vertical="center"/>
    </xf>
    <xf numFmtId="10" fontId="28" fillId="13" borderId="13" xfId="2" applyNumberFormat="1" applyFont="1" applyFill="1" applyBorder="1" applyAlignment="1">
      <alignment horizontal="center" vertical="center"/>
    </xf>
    <xf numFmtId="0" fontId="28" fillId="10" borderId="2" xfId="0" applyFont="1" applyFill="1" applyBorder="1" applyAlignment="1">
      <alignment horizontal="center" vertical="center"/>
    </xf>
    <xf numFmtId="10" fontId="28" fillId="10" borderId="22" xfId="2" applyNumberFormat="1" applyFont="1" applyFill="1" applyBorder="1" applyAlignment="1">
      <alignment horizontal="center" vertical="center"/>
    </xf>
    <xf numFmtId="0" fontId="28" fillId="10" borderId="1" xfId="0" applyFont="1" applyFill="1" applyBorder="1" applyAlignment="1">
      <alignment horizontal="center" vertical="center"/>
    </xf>
    <xf numFmtId="0" fontId="28" fillId="14" borderId="1" xfId="0" applyFont="1" applyFill="1" applyBorder="1" applyAlignment="1">
      <alignment horizontal="center" vertical="center"/>
    </xf>
    <xf numFmtId="0" fontId="28" fillId="12" borderId="47" xfId="0" applyFont="1" applyFill="1" applyBorder="1" applyAlignment="1">
      <alignment horizontal="center" vertical="center"/>
    </xf>
    <xf numFmtId="10" fontId="28" fillId="12" borderId="48" xfId="2" applyNumberFormat="1"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11" borderId="52" xfId="0" applyFont="1" applyFill="1" applyBorder="1" applyAlignment="1">
      <alignment horizontal="center" vertical="center"/>
    </xf>
    <xf numFmtId="0" fontId="0" fillId="11" borderId="30"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xf>
    <xf numFmtId="0" fontId="0" fillId="11" borderId="18" xfId="0" applyFont="1" applyFill="1" applyBorder="1" applyAlignment="1">
      <alignment horizontal="center" vertical="center"/>
    </xf>
    <xf numFmtId="0" fontId="0" fillId="11" borderId="11" xfId="0" applyFont="1" applyFill="1" applyBorder="1" applyAlignment="1">
      <alignment horizontal="center" vertical="center"/>
    </xf>
    <xf numFmtId="0" fontId="0" fillId="11" borderId="2" xfId="0" applyFont="1" applyFill="1" applyBorder="1" applyAlignment="1">
      <alignment horizontal="center" vertical="center"/>
    </xf>
    <xf numFmtId="0" fontId="0" fillId="11" borderId="5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wrapText="1"/>
    </xf>
    <xf numFmtId="0" fontId="5" fillId="11" borderId="18"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0" fillId="11" borderId="1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11" xfId="0" applyFont="1" applyBorder="1" applyAlignment="1">
      <alignment horizontal="center" vertical="center" wrapText="1"/>
    </xf>
    <xf numFmtId="0" fontId="1" fillId="15" borderId="20"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0" fillId="11" borderId="11"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3" borderId="3" xfId="0" applyFont="1" applyFill="1" applyBorder="1" applyAlignment="1">
      <alignment horizontal="center" vertical="center" wrapText="1"/>
    </xf>
    <xf numFmtId="0" fontId="5" fillId="11" borderId="18" xfId="0" applyFont="1" applyFill="1" applyBorder="1" applyAlignment="1">
      <alignment horizontal="center" vertical="center"/>
    </xf>
    <xf numFmtId="0" fontId="5" fillId="11" borderId="2" xfId="0" applyFont="1" applyFill="1" applyBorder="1" applyAlignment="1">
      <alignment horizontal="center" vertical="center"/>
    </xf>
    <xf numFmtId="0" fontId="5" fillId="3" borderId="4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0" borderId="43" xfId="0" applyBorder="1" applyAlignment="1">
      <alignment horizontal="left" vertical="center" wrapText="1"/>
    </xf>
    <xf numFmtId="0" fontId="0" fillId="0" borderId="54" xfId="0" applyBorder="1" applyAlignment="1">
      <alignment horizontal="left" vertical="center" wrapText="1"/>
    </xf>
    <xf numFmtId="0" fontId="1" fillId="14" borderId="55" xfId="0" applyFont="1" applyFill="1" applyBorder="1" applyAlignment="1">
      <alignment horizontal="center" vertical="center"/>
    </xf>
    <xf numFmtId="0" fontId="1" fillId="14" borderId="40" xfId="0" applyFont="1" applyFill="1" applyBorder="1" applyAlignment="1">
      <alignment horizontal="center" vertical="center"/>
    </xf>
    <xf numFmtId="0" fontId="1" fillId="14" borderId="57"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9" borderId="39"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9" fontId="1" fillId="0" borderId="2" xfId="0" applyNumberFormat="1" applyFont="1" applyFill="1" applyBorder="1" applyAlignment="1" applyProtection="1">
      <alignment horizontal="center" vertical="center" wrapText="1"/>
      <protection locked="0"/>
    </xf>
    <xf numFmtId="9" fontId="1" fillId="0" borderId="11" xfId="0" applyNumberFormat="1" applyFont="1" applyFill="1" applyBorder="1" applyAlignment="1" applyProtection="1">
      <alignment horizontal="center" vertical="center" wrapText="1"/>
      <protection locked="0"/>
    </xf>
    <xf numFmtId="0" fontId="1" fillId="0" borderId="59" xfId="0" applyFont="1" applyBorder="1" applyAlignment="1">
      <alignment horizontal="left" vertical="center" wrapText="1"/>
    </xf>
    <xf numFmtId="0" fontId="1" fillId="0" borderId="54" xfId="0" applyFont="1" applyBorder="1" applyAlignment="1">
      <alignment horizontal="left" vertical="center" wrapText="1"/>
    </xf>
    <xf numFmtId="0" fontId="1" fillId="0" borderId="31"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13" xfId="0" applyBorder="1" applyAlignment="1">
      <alignment horizontal="left" vertical="center" wrapText="1"/>
    </xf>
    <xf numFmtId="0" fontId="0" fillId="0" borderId="22" xfId="0" applyBorder="1" applyAlignment="1">
      <alignment horizontal="left"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3" borderId="22"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0" fillId="11" borderId="62" xfId="0" applyFont="1" applyFill="1" applyBorder="1" applyAlignment="1">
      <alignment horizontal="center" vertical="center"/>
    </xf>
    <xf numFmtId="0" fontId="0" fillId="3" borderId="3" xfId="0" applyFont="1" applyFill="1" applyBorder="1" applyAlignment="1">
      <alignment horizontal="center" vertical="center"/>
    </xf>
    <xf numFmtId="0" fontId="0" fillId="11" borderId="3" xfId="0" applyFont="1" applyFill="1" applyBorder="1" applyAlignment="1">
      <alignment horizontal="center" vertical="center"/>
    </xf>
    <xf numFmtId="0" fontId="4" fillId="12" borderId="2"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2"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24" borderId="37"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1" fillId="3" borderId="21" xfId="0" applyFont="1" applyFill="1" applyBorder="1" applyAlignment="1" applyProtection="1">
      <alignment horizontal="center" vertical="center" wrapText="1"/>
      <protection locked="0"/>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5" fillId="11" borderId="18"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0" fillId="0" borderId="18"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11" borderId="18"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0" fillId="11" borderId="45" xfId="0" applyFont="1" applyFill="1" applyBorder="1" applyAlignment="1">
      <alignment horizontal="left" vertical="center" wrapText="1"/>
    </xf>
    <xf numFmtId="0" fontId="0" fillId="11" borderId="37" xfId="0" applyFont="1" applyFill="1" applyBorder="1" applyAlignment="1">
      <alignment horizontal="left" vertical="center" wrapText="1"/>
    </xf>
    <xf numFmtId="0" fontId="1" fillId="0" borderId="20" xfId="0" applyFont="1" applyBorder="1" applyAlignment="1">
      <alignment horizontal="center" vertical="center" wrapText="1"/>
    </xf>
    <xf numFmtId="0" fontId="0" fillId="11" borderId="11" xfId="0" applyFont="1" applyFill="1" applyBorder="1" applyAlignment="1">
      <alignment horizontal="center" vertical="center" wrapText="1"/>
    </xf>
    <xf numFmtId="0" fontId="0" fillId="11" borderId="19" xfId="0" applyFont="1" applyFill="1" applyBorder="1" applyAlignment="1">
      <alignment horizontal="left" vertical="center" wrapText="1"/>
    </xf>
    <xf numFmtId="0" fontId="1" fillId="0" borderId="25" xfId="0" applyFont="1" applyBorder="1" applyAlignment="1">
      <alignment horizontal="center" vertical="center" wrapText="1"/>
    </xf>
    <xf numFmtId="0" fontId="0" fillId="11" borderId="18" xfId="0" applyFont="1" applyFill="1" applyBorder="1" applyAlignment="1" applyProtection="1">
      <alignment horizontal="center" vertical="center" wrapText="1"/>
    </xf>
    <xf numFmtId="0" fontId="0" fillId="11" borderId="11" xfId="0" applyFont="1" applyFill="1" applyBorder="1" applyAlignment="1" applyProtection="1">
      <alignment horizontal="center" vertical="center" wrapText="1"/>
    </xf>
    <xf numFmtId="0" fontId="5" fillId="1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11" borderId="2"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0" fillId="0" borderId="24" xfId="0" applyFont="1" applyBorder="1" applyAlignment="1">
      <alignment horizontal="left" vertical="center" wrapText="1"/>
    </xf>
    <xf numFmtId="0" fontId="5" fillId="12" borderId="2" xfId="0" applyFont="1" applyFill="1" applyBorder="1" applyAlignment="1">
      <alignment horizontal="center" vertical="center" wrapText="1"/>
    </xf>
    <xf numFmtId="0" fontId="0" fillId="11" borderId="2" xfId="0" applyFont="1" applyFill="1" applyBorder="1" applyAlignment="1">
      <alignment horizontal="left" vertical="center" wrapText="1"/>
    </xf>
    <xf numFmtId="0" fontId="0" fillId="11" borderId="11" xfId="0" applyFont="1" applyFill="1" applyBorder="1" applyAlignment="1">
      <alignment horizontal="left" vertical="center" wrapText="1"/>
    </xf>
    <xf numFmtId="0" fontId="0" fillId="0" borderId="12" xfId="0" applyFont="1" applyBorder="1" applyAlignment="1">
      <alignment horizontal="center" vertical="center" wrapText="1"/>
    </xf>
    <xf numFmtId="0" fontId="1" fillId="25" borderId="37" xfId="0" applyFont="1" applyFill="1" applyBorder="1" applyAlignment="1">
      <alignment horizontal="center" vertical="center"/>
    </xf>
    <xf numFmtId="0" fontId="0" fillId="11" borderId="18" xfId="0" applyFont="1" applyFill="1" applyBorder="1" applyAlignment="1">
      <alignment horizontal="left" vertical="center" wrapText="1"/>
    </xf>
    <xf numFmtId="9" fontId="1" fillId="0" borderId="2"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11" borderId="11" xfId="0" applyFont="1" applyFill="1" applyBorder="1" applyAlignment="1">
      <alignment horizontal="center" vertical="center"/>
    </xf>
    <xf numFmtId="0" fontId="0" fillId="0" borderId="1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 fillId="16" borderId="51" xfId="0" applyFont="1" applyFill="1" applyBorder="1" applyAlignment="1">
      <alignment horizontal="center" vertical="center" wrapText="1"/>
    </xf>
    <xf numFmtId="0" fontId="1" fillId="16" borderId="53" xfId="0" applyFont="1" applyFill="1" applyBorder="1" applyAlignment="1">
      <alignment horizontal="center" vertical="center" wrapText="1"/>
    </xf>
    <xf numFmtId="0" fontId="1" fillId="0" borderId="37" xfId="0" applyFont="1" applyBorder="1" applyAlignment="1">
      <alignment horizontal="center" vertical="center"/>
    </xf>
    <xf numFmtId="0" fontId="0" fillId="11" borderId="3" xfId="0" applyFont="1" applyFill="1" applyBorder="1" applyAlignment="1">
      <alignment horizontal="center" vertical="center" wrapText="1"/>
    </xf>
    <xf numFmtId="0" fontId="0" fillId="11" borderId="3" xfId="0" applyFont="1" applyFill="1" applyBorder="1" applyAlignment="1">
      <alignment horizontal="left" vertical="center" wrapText="1"/>
    </xf>
    <xf numFmtId="0" fontId="0" fillId="11" borderId="18" xfId="0" applyFont="1" applyFill="1" applyBorder="1" applyAlignment="1" applyProtection="1">
      <alignment horizontal="left" vertical="center" wrapText="1"/>
    </xf>
    <xf numFmtId="0" fontId="0" fillId="11" borderId="11" xfId="0" applyFont="1" applyFill="1" applyBorder="1" applyAlignment="1" applyProtection="1">
      <alignment horizontal="left" vertical="center" wrapText="1"/>
    </xf>
    <xf numFmtId="0" fontId="1" fillId="10" borderId="20" xfId="0" applyFont="1" applyFill="1" applyBorder="1" applyAlignment="1" applyProtection="1">
      <alignment horizontal="center" vertical="center" wrapText="1"/>
    </xf>
    <xf numFmtId="0" fontId="1" fillId="10" borderId="25" xfId="0" applyFont="1" applyFill="1" applyBorder="1" applyAlignment="1" applyProtection="1">
      <alignment horizontal="center" vertical="center" wrapText="1"/>
    </xf>
    <xf numFmtId="0" fontId="0" fillId="0" borderId="18"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1" fillId="9" borderId="20"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0" fillId="11" borderId="45" xfId="0" applyFont="1" applyFill="1" applyBorder="1" applyAlignment="1" applyProtection="1">
      <alignment horizontal="left" vertical="center" wrapText="1"/>
    </xf>
    <xf numFmtId="0" fontId="0" fillId="11" borderId="19" xfId="0" applyFont="1" applyFill="1" applyBorder="1" applyAlignment="1" applyProtection="1">
      <alignment horizontal="left" vertical="center" wrapText="1"/>
    </xf>
    <xf numFmtId="0" fontId="1" fillId="0" borderId="20"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11" borderId="18" xfId="0" applyFont="1" applyFill="1" applyBorder="1" applyAlignment="1" applyProtection="1">
      <alignment horizontal="center" vertical="center"/>
    </xf>
    <xf numFmtId="0" fontId="0" fillId="11" borderId="11" xfId="0" applyFont="1" applyFill="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11" borderId="52" xfId="0" applyFont="1" applyFill="1" applyBorder="1" applyAlignment="1" applyProtection="1">
      <alignment horizontal="center" vertical="center"/>
    </xf>
    <xf numFmtId="0" fontId="0" fillId="11" borderId="30"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2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5" fillId="11" borderId="1" xfId="0" applyFont="1" applyFill="1" applyBorder="1" applyAlignment="1">
      <alignment horizontal="center" vertical="center"/>
    </xf>
    <xf numFmtId="0" fontId="1" fillId="0" borderId="27" xfId="0" applyFont="1" applyBorder="1" applyAlignment="1">
      <alignment horizontal="center" vertical="center" wrapText="1"/>
    </xf>
    <xf numFmtId="0" fontId="0"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0" fillId="11" borderId="1" xfId="0" applyFont="1" applyFill="1" applyBorder="1" applyAlignment="1">
      <alignment horizontal="center" vertical="center"/>
    </xf>
    <xf numFmtId="0" fontId="0" fillId="0" borderId="18"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11" fillId="0" borderId="26"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0" xfId="0" applyFont="1" applyFill="1" applyBorder="1" applyAlignment="1">
      <alignment horizontal="center" vertical="center"/>
    </xf>
    <xf numFmtId="0" fontId="1" fillId="13" borderId="16" xfId="0" applyFont="1" applyFill="1" applyBorder="1" applyAlignment="1">
      <alignment horizontal="center" vertical="center"/>
    </xf>
    <xf numFmtId="0" fontId="1" fillId="13" borderId="38" xfId="0" applyFont="1" applyFill="1" applyBorder="1" applyAlignment="1">
      <alignment horizontal="center" vertical="center"/>
    </xf>
    <xf numFmtId="0" fontId="1" fillId="0" borderId="37" xfId="0" applyFont="1" applyBorder="1" applyAlignment="1">
      <alignment horizontal="center" vertical="center" wrapText="1"/>
    </xf>
    <xf numFmtId="0" fontId="1" fillId="0" borderId="44" xfId="0" applyFont="1" applyBorder="1" applyAlignment="1">
      <alignment horizontal="center" vertical="center" wrapText="1"/>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4" xfId="0" applyFont="1" applyFill="1" applyBorder="1" applyAlignment="1">
      <alignment horizontal="center" vertical="center"/>
    </xf>
    <xf numFmtId="0" fontId="1" fillId="16" borderId="39" xfId="0" applyFont="1" applyFill="1" applyBorder="1" applyAlignment="1">
      <alignment horizontal="center" vertical="center"/>
    </xf>
    <xf numFmtId="0" fontId="1" fillId="16" borderId="16" xfId="0" applyFont="1" applyFill="1" applyBorder="1" applyAlignment="1">
      <alignment horizontal="center" vertical="center"/>
    </xf>
    <xf numFmtId="0" fontId="1" fillId="16" borderId="38" xfId="0" applyFont="1" applyFill="1" applyBorder="1" applyAlignment="1">
      <alignment horizontal="center" vertical="center"/>
    </xf>
    <xf numFmtId="0" fontId="1" fillId="16" borderId="34" xfId="0" applyFont="1" applyFill="1" applyBorder="1" applyAlignment="1">
      <alignment horizontal="center" vertical="center"/>
    </xf>
    <xf numFmtId="0" fontId="1" fillId="12" borderId="2"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51" xfId="0" applyFont="1" applyBorder="1" applyAlignment="1">
      <alignment horizontal="center" vertical="center" textRotation="90" wrapText="1"/>
    </xf>
    <xf numFmtId="0" fontId="1" fillId="0" borderId="53" xfId="0" applyFont="1" applyBorder="1" applyAlignment="1">
      <alignment horizontal="center" vertical="center" textRotation="90" wrapText="1"/>
    </xf>
    <xf numFmtId="0" fontId="1" fillId="15" borderId="38" xfId="0" applyFont="1" applyFill="1" applyBorder="1" applyAlignment="1">
      <alignment horizontal="center" vertical="center"/>
    </xf>
    <xf numFmtId="0" fontId="1" fillId="15" borderId="39"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9" fontId="1" fillId="0" borderId="11" xfId="0" applyNumberFormat="1" applyFont="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1" fillId="0" borderId="37"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41" xfId="0" applyFont="1" applyBorder="1" applyAlignment="1">
      <alignment horizontal="center" vertical="center" wrapText="1"/>
    </xf>
    <xf numFmtId="0" fontId="5" fillId="11" borderId="3"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7" xfId="0" applyFont="1" applyFill="1" applyBorder="1" applyAlignment="1" applyProtection="1">
      <alignment horizontal="left" vertical="center" wrapText="1"/>
    </xf>
    <xf numFmtId="0" fontId="0" fillId="3" borderId="24" xfId="0" applyFont="1" applyFill="1" applyBorder="1" applyAlignment="1" applyProtection="1">
      <alignment horizontal="left" vertical="center" wrapText="1"/>
    </xf>
    <xf numFmtId="0" fontId="5" fillId="11" borderId="3" xfId="0" applyFont="1" applyFill="1" applyBorder="1" applyAlignment="1">
      <alignment horizontal="center" vertical="center"/>
    </xf>
    <xf numFmtId="0" fontId="0" fillId="11" borderId="3" xfId="0" applyFont="1" applyFill="1" applyBorder="1" applyAlignment="1" applyProtection="1">
      <alignment horizontal="center" vertical="center" wrapText="1"/>
      <protection locked="0"/>
    </xf>
    <xf numFmtId="0" fontId="5" fillId="3" borderId="63" xfId="0" applyFont="1" applyFill="1" applyBorder="1" applyAlignment="1">
      <alignment horizontal="center" vertical="center" wrapText="1"/>
    </xf>
    <xf numFmtId="0" fontId="5" fillId="11" borderId="3" xfId="0" applyFont="1" applyFill="1" applyBorder="1" applyAlignment="1" applyProtection="1">
      <alignment horizontal="center" vertical="center" wrapText="1"/>
      <protection locked="0"/>
    </xf>
    <xf numFmtId="0" fontId="0" fillId="0" borderId="18" xfId="0" applyFont="1" applyBorder="1" applyAlignment="1">
      <alignment horizontal="center" vertical="center"/>
    </xf>
    <xf numFmtId="0" fontId="0" fillId="0" borderId="2" xfId="0" applyFont="1" applyBorder="1" applyAlignment="1">
      <alignment horizontal="center" vertical="center"/>
    </xf>
    <xf numFmtId="0" fontId="0" fillId="11" borderId="63" xfId="0" applyFont="1" applyFill="1" applyBorder="1" applyAlignment="1">
      <alignment horizontal="left" vertical="center" wrapText="1"/>
    </xf>
    <xf numFmtId="0" fontId="1" fillId="15" borderId="64" xfId="0" applyFont="1" applyFill="1" applyBorder="1" applyAlignment="1">
      <alignment horizontal="center" vertical="center" wrapText="1"/>
    </xf>
    <xf numFmtId="0" fontId="1" fillId="15" borderId="33"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0" fillId="0" borderId="25" xfId="0" applyFont="1" applyBorder="1" applyAlignment="1">
      <alignment horizontal="left" vertical="center" wrapText="1"/>
    </xf>
    <xf numFmtId="0" fontId="4" fillId="23" borderId="46" xfId="0" applyFont="1" applyFill="1" applyBorder="1" applyAlignment="1" applyProtection="1">
      <alignment horizontal="center" vertical="center"/>
    </xf>
    <xf numFmtId="0" fontId="4" fillId="23" borderId="47" xfId="0" applyFont="1" applyFill="1" applyBorder="1" applyAlignment="1" applyProtection="1">
      <alignment horizontal="center" vertical="center"/>
    </xf>
    <xf numFmtId="0" fontId="4" fillId="23" borderId="48" xfId="0" applyFont="1" applyFill="1" applyBorder="1" applyAlignment="1" applyProtection="1">
      <alignment horizontal="center" vertical="center"/>
    </xf>
    <xf numFmtId="0" fontId="4" fillId="23" borderId="14" xfId="0" applyFont="1" applyFill="1" applyBorder="1" applyAlignment="1" applyProtection="1">
      <alignment horizontal="center" vertical="center" wrapText="1"/>
    </xf>
    <xf numFmtId="0" fontId="4" fillId="23" borderId="36" xfId="0" applyFont="1" applyFill="1" applyBorder="1" applyAlignment="1" applyProtection="1">
      <alignment horizontal="center" vertical="center" wrapText="1"/>
    </xf>
    <xf numFmtId="0" fontId="4" fillId="23" borderId="16" xfId="0" applyFont="1" applyFill="1" applyBorder="1" applyAlignment="1" applyProtection="1">
      <alignment horizontal="center" vertical="center" wrapText="1"/>
    </xf>
    <xf numFmtId="0" fontId="4" fillId="23" borderId="49" xfId="0" applyFont="1" applyFill="1" applyBorder="1" applyAlignment="1" applyProtection="1">
      <alignment horizontal="center" vertical="center" wrapText="1"/>
    </xf>
    <xf numFmtId="0" fontId="4" fillId="23" borderId="34" xfId="0" applyFont="1" applyFill="1" applyBorder="1" applyAlignment="1" applyProtection="1">
      <alignment horizontal="center" vertical="center" wrapText="1"/>
    </xf>
    <xf numFmtId="0" fontId="4" fillId="23" borderId="50" xfId="0" applyFont="1" applyFill="1" applyBorder="1" applyAlignment="1" applyProtection="1">
      <alignment horizontal="center" vertical="center" wrapText="1"/>
    </xf>
    <xf numFmtId="0" fontId="5" fillId="12" borderId="3" xfId="0" applyFont="1" applyFill="1" applyBorder="1" applyAlignment="1">
      <alignment horizontal="center" vertical="center" wrapText="1"/>
    </xf>
    <xf numFmtId="0" fontId="0" fillId="12" borderId="3" xfId="0" applyFont="1" applyFill="1" applyBorder="1" applyAlignment="1">
      <alignment horizontal="left" vertical="center" wrapText="1"/>
    </xf>
    <xf numFmtId="0" fontId="0" fillId="12" borderId="2" xfId="0" applyFont="1" applyFill="1" applyBorder="1" applyAlignment="1">
      <alignment horizontal="left" vertical="center" wrapText="1"/>
    </xf>
    <xf numFmtId="0" fontId="5" fillId="0"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9" fontId="1" fillId="0" borderId="3" xfId="0" applyNumberFormat="1" applyFont="1" applyBorder="1" applyAlignment="1" applyProtection="1">
      <alignment horizontal="center" vertical="center" wrapText="1"/>
      <protection locked="0"/>
    </xf>
    <xf numFmtId="0" fontId="1" fillId="22" borderId="2" xfId="0" applyFont="1" applyFill="1" applyBorder="1" applyAlignment="1" applyProtection="1">
      <alignment horizontal="center" vertical="center" wrapText="1"/>
      <protection locked="0"/>
    </xf>
    <xf numFmtId="0" fontId="1" fillId="22" borderId="37" xfId="0" applyFont="1" applyFill="1" applyBorder="1" applyAlignment="1" applyProtection="1">
      <alignment horizontal="center" vertical="center" wrapText="1"/>
      <protection locked="0"/>
    </xf>
    <xf numFmtId="0" fontId="4" fillId="21" borderId="2" xfId="0" applyFont="1" applyFill="1" applyBorder="1" applyAlignment="1" applyProtection="1">
      <alignment horizontal="center" vertical="center"/>
      <protection locked="0"/>
    </xf>
    <xf numFmtId="0" fontId="0" fillId="0" borderId="1" xfId="0" applyFont="1" applyFill="1" applyBorder="1" applyAlignment="1">
      <alignment horizontal="center" vertical="center" wrapText="1"/>
    </xf>
    <xf numFmtId="0" fontId="1" fillId="18" borderId="2" xfId="0" applyFont="1" applyFill="1" applyBorder="1" applyAlignment="1" applyProtection="1">
      <alignment horizontal="center" vertical="center"/>
      <protection locked="0"/>
    </xf>
    <xf numFmtId="0" fontId="0" fillId="0" borderId="13" xfId="0" applyFont="1" applyFill="1" applyBorder="1" applyAlignment="1">
      <alignment horizontal="center" vertical="center" wrapText="1"/>
    </xf>
    <xf numFmtId="0" fontId="5" fillId="0" borderId="3" xfId="0" applyFont="1" applyBorder="1" applyAlignment="1">
      <alignment horizontal="left" vertical="center" wrapText="1"/>
    </xf>
    <xf numFmtId="0" fontId="0" fillId="0" borderId="3"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11" borderId="18" xfId="0" applyFill="1" applyBorder="1" applyAlignment="1">
      <alignment horizontal="center" vertical="center"/>
    </xf>
    <xf numFmtId="0" fontId="0" fillId="11" borderId="2" xfId="0" applyFill="1" applyBorder="1" applyAlignment="1">
      <alignment horizontal="center" vertical="center"/>
    </xf>
    <xf numFmtId="0" fontId="0" fillId="11" borderId="11" xfId="0"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11" xfId="0" applyFill="1" applyBorder="1" applyAlignment="1" applyProtection="1">
      <alignment horizontal="center" vertical="center" wrapText="1"/>
      <protection locked="0"/>
    </xf>
    <xf numFmtId="0" fontId="5" fillId="0" borderId="24"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0" fillId="0" borderId="1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11" borderId="52" xfId="0" applyFill="1" applyBorder="1" applyAlignment="1">
      <alignment horizontal="center" vertical="center"/>
    </xf>
    <xf numFmtId="0" fontId="0" fillId="11" borderId="51" xfId="0" applyFill="1" applyBorder="1" applyAlignment="1">
      <alignment horizontal="center" vertical="center"/>
    </xf>
    <xf numFmtId="0" fontId="0" fillId="11" borderId="30" xfId="0" applyFill="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protection locked="0"/>
    </xf>
    <xf numFmtId="0" fontId="0" fillId="11" borderId="53"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21"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9" fontId="15" fillId="0" borderId="11" xfId="0" applyNumberFormat="1" applyFont="1" applyBorder="1" applyAlignment="1" applyProtection="1">
      <alignment horizontal="center" vertical="center" wrapText="1"/>
      <protection locked="0"/>
    </xf>
    <xf numFmtId="0" fontId="5" fillId="3" borderId="34"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9" xfId="0" applyFont="1" applyFill="1" applyBorder="1" applyAlignment="1">
      <alignment horizontal="center" vertical="center" wrapText="1"/>
    </xf>
    <xf numFmtId="0" fontId="5" fillId="11" borderId="18"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0" fillId="11" borderId="16" xfId="0" applyFont="1" applyFill="1" applyBorder="1" applyAlignment="1">
      <alignment horizontal="center" vertical="center"/>
    </xf>
    <xf numFmtId="0" fontId="0" fillId="11" borderId="1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11" borderId="14" xfId="0" applyFont="1" applyFill="1" applyBorder="1" applyAlignment="1">
      <alignment horizontal="center" vertical="center"/>
    </xf>
    <xf numFmtId="0" fontId="0" fillId="11" borderId="15" xfId="0" applyFont="1" applyFill="1" applyBorder="1" applyAlignment="1">
      <alignment horizontal="center" vertical="center"/>
    </xf>
    <xf numFmtId="0" fontId="0" fillId="11" borderId="34" xfId="0" applyFill="1" applyBorder="1" applyAlignment="1">
      <alignment horizontal="center" vertical="center" wrapText="1"/>
    </xf>
    <xf numFmtId="0" fontId="0" fillId="11" borderId="50" xfId="0" applyFill="1" applyBorder="1" applyAlignment="1">
      <alignment horizontal="center" vertical="center" wrapText="1"/>
    </xf>
    <xf numFmtId="0" fontId="0" fillId="11" borderId="60"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17" xfId="0" applyFill="1" applyBorder="1" applyAlignment="1">
      <alignment horizontal="center" vertical="center" wrapText="1"/>
    </xf>
    <xf numFmtId="0" fontId="5" fillId="3" borderId="50"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16" xfId="0"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0" fillId="11" borderId="16" xfId="0" applyFill="1" applyBorder="1" applyAlignment="1">
      <alignment horizontal="center" vertical="center"/>
    </xf>
    <xf numFmtId="0" fontId="0" fillId="11" borderId="49" xfId="0" applyFill="1" applyBorder="1" applyAlignment="1">
      <alignment horizontal="center" vertical="center"/>
    </xf>
    <xf numFmtId="0" fontId="0" fillId="11" borderId="17" xfId="0" applyFill="1" applyBorder="1" applyAlignment="1">
      <alignment horizontal="center" vertical="center"/>
    </xf>
    <xf numFmtId="0" fontId="0" fillId="3" borderId="16" xfId="0" applyFill="1" applyBorder="1" applyAlignment="1">
      <alignment horizontal="center" vertical="center"/>
    </xf>
    <xf numFmtId="0" fontId="0" fillId="3" borderId="49" xfId="0" applyFill="1" applyBorder="1" applyAlignment="1">
      <alignment horizontal="center" vertical="center"/>
    </xf>
    <xf numFmtId="0" fontId="0" fillId="3" borderId="17" xfId="0" applyFill="1" applyBorder="1" applyAlignment="1">
      <alignment horizontal="center" vertical="center"/>
    </xf>
    <xf numFmtId="0" fontId="0" fillId="11" borderId="14" xfId="0" applyFill="1" applyBorder="1" applyAlignment="1">
      <alignment horizontal="center" vertical="center"/>
    </xf>
    <xf numFmtId="0" fontId="0" fillId="11" borderId="36" xfId="0" applyFill="1" applyBorder="1" applyAlignment="1">
      <alignment horizontal="center" vertical="center"/>
    </xf>
    <xf numFmtId="0" fontId="0" fillId="11" borderId="15" xfId="0" applyFill="1" applyBorder="1" applyAlignment="1">
      <alignment horizontal="center" vertical="center"/>
    </xf>
    <xf numFmtId="0" fontId="0" fillId="11" borderId="34" xfId="0" applyFont="1" applyFill="1" applyBorder="1" applyAlignment="1">
      <alignment horizontal="center" vertical="center" wrapText="1"/>
    </xf>
    <xf numFmtId="0" fontId="0" fillId="11" borderId="60"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7" xfId="0" applyFont="1" applyFill="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11" borderId="50" xfId="0" applyFont="1" applyFill="1" applyBorder="1" applyAlignment="1">
      <alignment horizontal="center" vertical="center" wrapText="1"/>
    </xf>
    <xf numFmtId="0" fontId="0" fillId="11" borderId="49"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11"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11" borderId="36" xfId="0" applyFont="1" applyFill="1" applyBorder="1" applyAlignment="1">
      <alignment horizontal="center" vertical="center"/>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2" xfId="0" applyFill="1" applyBorder="1" applyAlignment="1">
      <alignment horizontal="center" vertical="center" wrapText="1"/>
    </xf>
    <xf numFmtId="0" fontId="28" fillId="12" borderId="51" xfId="0" applyFont="1" applyFill="1" applyBorder="1" applyAlignment="1">
      <alignment horizontal="center" vertical="center" wrapText="1"/>
    </xf>
    <xf numFmtId="0" fontId="11" fillId="12" borderId="67" xfId="0" applyFont="1" applyFill="1" applyBorder="1" applyAlignment="1">
      <alignment horizontal="center" vertical="center"/>
    </xf>
    <xf numFmtId="0" fontId="28" fillId="12" borderId="52" xfId="0" applyFont="1" applyFill="1" applyBorder="1" applyAlignment="1">
      <alignment horizontal="center" vertical="center" wrapText="1"/>
    </xf>
    <xf numFmtId="0" fontId="28" fillId="12" borderId="53"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28" fillId="12" borderId="67" xfId="0" applyFont="1" applyFill="1" applyBorder="1" applyAlignment="1">
      <alignment horizontal="center" vertical="center" wrapText="1"/>
    </xf>
    <xf numFmtId="0" fontId="4" fillId="30" borderId="1" xfId="0" applyFont="1" applyFill="1" applyBorder="1" applyAlignment="1" applyProtection="1">
      <alignment horizontal="center" vertical="center" wrapText="1"/>
      <protection locked="0"/>
    </xf>
    <xf numFmtId="0" fontId="4" fillId="30" borderId="49" xfId="0" applyFont="1" applyFill="1" applyBorder="1" applyAlignment="1" applyProtection="1">
      <alignment horizontal="center" vertical="center" wrapText="1"/>
      <protection locked="0"/>
    </xf>
    <xf numFmtId="0" fontId="4" fillId="30" borderId="3" xfId="0" applyFont="1" applyFill="1" applyBorder="1" applyAlignment="1" applyProtection="1">
      <alignment horizontal="center" vertical="center" wrapText="1"/>
      <protection locked="0"/>
    </xf>
    <xf numFmtId="0" fontId="0" fillId="10" borderId="2" xfId="0" applyFont="1" applyFill="1" applyBorder="1" applyAlignment="1">
      <alignment horizontal="center" vertical="center" wrapText="1"/>
    </xf>
    <xf numFmtId="0" fontId="4" fillId="32" borderId="37" xfId="0" applyFont="1" applyFill="1" applyBorder="1" applyAlignment="1" applyProtection="1">
      <alignment horizontal="center" vertical="center" wrapText="1"/>
    </xf>
    <xf numFmtId="0" fontId="4" fillId="32" borderId="2"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1" fillId="19" borderId="1" xfId="0" applyFont="1" applyFill="1" applyBorder="1" applyAlignment="1">
      <alignment horizontal="center" vertical="center" wrapText="1"/>
    </xf>
    <xf numFmtId="0" fontId="1" fillId="19" borderId="49"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0" fillId="13" borderId="2" xfId="0" applyFont="1" applyFill="1" applyBorder="1" applyAlignment="1">
      <alignment horizontal="center" vertical="center"/>
    </xf>
    <xf numFmtId="0" fontId="5" fillId="0" borderId="2" xfId="0" applyFont="1" applyBorder="1" applyAlignment="1">
      <alignment horizontal="justify" vertical="center" wrapText="1"/>
    </xf>
    <xf numFmtId="0" fontId="0" fillId="0" borderId="2" xfId="0" applyFont="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3" borderId="2"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0" fillId="12" borderId="2" xfId="0"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wrapText="1"/>
    </xf>
    <xf numFmtId="0" fontId="0" fillId="0" borderId="2" xfId="0" applyFont="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3" xfId="0" applyFont="1" applyBorder="1" applyAlignment="1">
      <alignment horizontal="center" vertical="center" wrapText="1"/>
    </xf>
    <xf numFmtId="0" fontId="1" fillId="26"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xf>
    <xf numFmtId="0" fontId="1" fillId="15"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5" fillId="11"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5" fillId="11" borderId="2" xfId="0" applyFont="1" applyFill="1" applyBorder="1" applyAlignment="1" applyProtection="1">
      <alignment horizontal="center" vertical="center"/>
    </xf>
    <xf numFmtId="0" fontId="5" fillId="3" borderId="2" xfId="0" applyFont="1" applyFill="1" applyBorder="1" applyAlignment="1">
      <alignment horizontal="center" vertical="center"/>
    </xf>
    <xf numFmtId="9" fontId="1" fillId="0" borderId="2" xfId="0" applyNumberFormat="1" applyFont="1" applyBorder="1" applyAlignment="1" applyProtection="1">
      <alignment horizontal="center" vertical="center" wrapText="1"/>
    </xf>
    <xf numFmtId="1" fontId="1" fillId="3" borderId="2" xfId="0" applyNumberFormat="1"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xf>
    <xf numFmtId="9" fontId="15" fillId="0" borderId="2" xfId="0" applyNumberFormat="1" applyFont="1" applyFill="1" applyBorder="1" applyAlignment="1" applyProtection="1">
      <alignment horizontal="center" vertical="center" wrapText="1"/>
      <protection locked="0"/>
    </xf>
    <xf numFmtId="0" fontId="1" fillId="3" borderId="2" xfId="0" applyNumberFormat="1" applyFont="1" applyFill="1" applyBorder="1" applyAlignment="1" applyProtection="1">
      <alignment horizontal="center" vertical="center" wrapText="1"/>
    </xf>
    <xf numFmtId="0" fontId="1" fillId="13" borderId="2"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49" xfId="0" applyFont="1" applyFill="1" applyBorder="1" applyAlignment="1">
      <alignment horizontal="center" vertical="center"/>
    </xf>
    <xf numFmtId="0" fontId="0" fillId="13" borderId="3" xfId="0" applyFont="1" applyFill="1" applyBorder="1" applyAlignment="1">
      <alignment horizontal="center" vertical="center"/>
    </xf>
    <xf numFmtId="0" fontId="4" fillId="3" borderId="2" xfId="0" applyFont="1" applyFill="1" applyBorder="1" applyAlignment="1" applyProtection="1">
      <alignment horizontal="center" vertical="center" wrapText="1"/>
      <protection locked="0"/>
    </xf>
    <xf numFmtId="0" fontId="5" fillId="12"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4" fillId="31" borderId="2" xfId="0" applyFont="1" applyFill="1" applyBorder="1" applyAlignment="1" applyProtection="1">
      <alignment horizontal="center" vertical="center" wrapText="1"/>
    </xf>
    <xf numFmtId="0" fontId="4" fillId="30" borderId="2" xfId="0" applyFont="1" applyFill="1" applyBorder="1" applyAlignment="1" applyProtection="1">
      <alignment horizontal="center" vertical="center" wrapText="1"/>
      <protection locked="0"/>
    </xf>
    <xf numFmtId="0" fontId="1" fillId="16"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11" fillId="0" borderId="56" xfId="0" applyFont="1" applyFill="1" applyBorder="1" applyAlignment="1">
      <alignment horizontal="center" vertical="center"/>
    </xf>
    <xf numFmtId="0" fontId="11" fillId="0" borderId="0" xfId="0" applyFont="1" applyFill="1" applyBorder="1" applyAlignment="1">
      <alignment horizontal="center" vertical="center"/>
    </xf>
    <xf numFmtId="0" fontId="4" fillId="32" borderId="1" xfId="0" applyFont="1" applyFill="1" applyBorder="1" applyAlignment="1" applyProtection="1">
      <alignment horizontal="center" vertical="center" wrapText="1"/>
    </xf>
    <xf numFmtId="0" fontId="4" fillId="32" borderId="44" xfId="0" applyFont="1" applyFill="1" applyBorder="1" applyAlignment="1" applyProtection="1">
      <alignment horizontal="center" vertical="center" wrapText="1"/>
    </xf>
    <xf numFmtId="0" fontId="0" fillId="18" borderId="2" xfId="0" applyFont="1" applyFill="1" applyBorder="1" applyAlignment="1" applyProtection="1">
      <alignment horizontal="center" vertical="center" wrapText="1"/>
      <protection locked="0"/>
    </xf>
    <xf numFmtId="0" fontId="1" fillId="18" borderId="20" xfId="0" applyFont="1" applyFill="1" applyBorder="1" applyAlignment="1">
      <alignment horizontal="center" vertical="center" wrapText="1"/>
    </xf>
    <xf numFmtId="0" fontId="1" fillId="18" borderId="18" xfId="0" applyFont="1" applyFill="1" applyBorder="1" applyAlignment="1">
      <alignment horizontal="center" vertical="center"/>
    </xf>
    <xf numFmtId="0" fontId="1" fillId="18" borderId="21" xfId="0" applyFont="1" applyFill="1" applyBorder="1" applyAlignment="1">
      <alignment horizontal="center" vertical="center"/>
    </xf>
    <xf numFmtId="0" fontId="1" fillId="2" borderId="26" xfId="0" applyFont="1" applyFill="1" applyBorder="1" applyAlignment="1">
      <alignment horizontal="center"/>
    </xf>
    <xf numFmtId="0" fontId="1" fillId="2" borderId="10" xfId="0" applyFont="1" applyFill="1" applyBorder="1" applyAlignment="1">
      <alignment horizont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left"/>
    </xf>
    <xf numFmtId="0" fontId="0" fillId="0" borderId="36" xfId="0" applyBorder="1" applyAlignment="1">
      <alignment horizontal="left"/>
    </xf>
    <xf numFmtId="0" fontId="0" fillId="0" borderId="27" xfId="0" applyBorder="1" applyAlignment="1">
      <alignment horizontal="left"/>
    </xf>
    <xf numFmtId="0" fontId="0" fillId="0" borderId="24"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19" borderId="24"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 fillId="18" borderId="16" xfId="0" applyFont="1" applyFill="1" applyBorder="1" applyAlignment="1">
      <alignment horizontal="center" vertical="center"/>
    </xf>
    <xf numFmtId="0" fontId="1" fillId="18" borderId="34" xfId="0"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3" xfId="0" applyBorder="1" applyAlignment="1">
      <alignment horizontal="center" wrapText="1"/>
    </xf>
    <xf numFmtId="0" fontId="0" fillId="0" borderId="13" xfId="0" applyBorder="1" applyAlignment="1">
      <alignment horizontal="center" wrapText="1"/>
    </xf>
    <xf numFmtId="0" fontId="0" fillId="0" borderId="2" xfId="0" applyBorder="1" applyAlignment="1">
      <alignment horizontal="center" wrapText="1"/>
    </xf>
    <xf numFmtId="0" fontId="0" fillId="0" borderId="22"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7" fillId="6" borderId="20"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1" fillId="18" borderId="24" xfId="0" applyFont="1" applyFill="1" applyBorder="1" applyAlignment="1">
      <alignment horizontal="center"/>
    </xf>
    <xf numFmtId="0" fontId="1" fillId="18" borderId="2" xfId="0" applyFont="1" applyFill="1" applyBorder="1" applyAlignment="1">
      <alignment horizontal="center"/>
    </xf>
    <xf numFmtId="0" fontId="1" fillId="18" borderId="29" xfId="0" applyFont="1" applyFill="1" applyBorder="1" applyAlignment="1">
      <alignment horizontal="center"/>
    </xf>
    <xf numFmtId="0" fontId="1" fillId="18" borderId="30" xfId="0" applyFont="1" applyFill="1" applyBorder="1" applyAlignment="1">
      <alignment horizontal="center"/>
    </xf>
    <xf numFmtId="0" fontId="1" fillId="18" borderId="19" xfId="0" applyFont="1" applyFill="1" applyBorder="1" applyAlignment="1">
      <alignment horizontal="center"/>
    </xf>
    <xf numFmtId="0" fontId="1" fillId="18" borderId="31" xfId="0" applyFont="1" applyFill="1" applyBorder="1" applyAlignment="1">
      <alignment horizontal="center"/>
    </xf>
    <xf numFmtId="0" fontId="1" fillId="9" borderId="2" xfId="0" applyFont="1" applyFill="1" applyBorder="1" applyAlignment="1">
      <alignment horizontal="center"/>
    </xf>
    <xf numFmtId="0" fontId="1" fillId="18" borderId="32" xfId="0" applyFont="1" applyFill="1" applyBorder="1" applyAlignment="1">
      <alignment horizontal="center"/>
    </xf>
    <xf numFmtId="0" fontId="1" fillId="18" borderId="42" xfId="0" applyFont="1" applyFill="1" applyBorder="1" applyAlignment="1">
      <alignment horizontal="center"/>
    </xf>
    <xf numFmtId="0" fontId="1" fillId="18" borderId="43" xfId="0" applyFont="1" applyFill="1" applyBorder="1" applyAlignment="1">
      <alignment horizontal="center"/>
    </xf>
    <xf numFmtId="0" fontId="1" fillId="18" borderId="28" xfId="0" applyFont="1" applyFill="1" applyBorder="1" applyAlignment="1">
      <alignment horizontal="center" vertical="center"/>
    </xf>
    <xf numFmtId="0" fontId="1" fillId="18" borderId="15" xfId="0" applyFont="1" applyFill="1" applyBorder="1" applyAlignment="1">
      <alignment horizontal="center" vertical="center"/>
    </xf>
    <xf numFmtId="0" fontId="0" fillId="18" borderId="1" xfId="0" applyFill="1" applyBorder="1" applyAlignment="1">
      <alignment horizontal="left" vertical="center"/>
    </xf>
    <xf numFmtId="0" fontId="0" fillId="18" borderId="17" xfId="0" applyFill="1" applyBorder="1" applyAlignment="1">
      <alignment horizontal="left" vertical="center"/>
    </xf>
    <xf numFmtId="0" fontId="1" fillId="18" borderId="22" xfId="0" applyFont="1" applyFill="1" applyBorder="1" applyAlignment="1">
      <alignment horizontal="center"/>
    </xf>
    <xf numFmtId="0" fontId="1" fillId="18" borderId="28" xfId="0" applyFont="1" applyFill="1" applyBorder="1" applyAlignment="1">
      <alignment horizontal="center"/>
    </xf>
    <xf numFmtId="0" fontId="1" fillId="18" borderId="1" xfId="0" applyFont="1" applyFill="1" applyBorder="1" applyAlignment="1">
      <alignment horizontal="center"/>
    </xf>
    <xf numFmtId="0" fontId="11" fillId="12" borderId="26" xfId="0" applyFont="1" applyFill="1" applyBorder="1" applyAlignment="1">
      <alignment horizontal="center" vertical="center"/>
    </xf>
    <xf numFmtId="0" fontId="28" fillId="12" borderId="64" xfId="0" applyFont="1" applyFill="1" applyBorder="1" applyAlignment="1">
      <alignment horizontal="center" vertical="center" wrapText="1"/>
    </xf>
    <xf numFmtId="0" fontId="28" fillId="12" borderId="33" xfId="0" applyFont="1" applyFill="1" applyBorder="1" applyAlignment="1">
      <alignment horizontal="center" vertical="center" wrapText="1"/>
    </xf>
    <xf numFmtId="0" fontId="28" fillId="12" borderId="68" xfId="0" applyFont="1" applyFill="1" applyBorder="1" applyAlignment="1">
      <alignment horizontal="center" vertical="center" wrapText="1"/>
    </xf>
    <xf numFmtId="10" fontId="28" fillId="14" borderId="41" xfId="2" applyNumberFormat="1" applyFont="1" applyFill="1" applyBorder="1" applyAlignment="1">
      <alignment horizontal="center" vertical="center"/>
    </xf>
  </cellXfs>
  <cellStyles count="3">
    <cellStyle name="Normal" xfId="0" builtinId="0"/>
    <cellStyle name="Normal 2" xfId="1"/>
    <cellStyle name="Porcentaje" xfId="2" builtinId="5"/>
  </cellStyles>
  <dxfs count="447">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70C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FABD5"/>
      <color rgb="FFFF99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EFECTIVIDAD DE LOS CONTROLES PRIMER</a:t>
            </a:r>
            <a:r>
              <a:rPr lang="es-CO" baseline="0"/>
              <a:t> CUATRIMESTRE 2018</a:t>
            </a:r>
            <a:endParaRPr lang="es-CO"/>
          </a:p>
        </c:rich>
      </c:tx>
      <c:layout>
        <c:manualLayout>
          <c:xMode val="edge"/>
          <c:yMode val="edge"/>
          <c:x val="0.18564271142595315"/>
          <c:y val="4.0868989858376253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9819817570283882E-3"/>
          <c:y val="0.17145307182447708"/>
          <c:w val="0.96036036485943221"/>
          <c:h val="0.81415250532553363"/>
        </c:manualLayout>
      </c:layout>
      <c:pie3DChart>
        <c:varyColors val="1"/>
        <c:ser>
          <c:idx val="0"/>
          <c:order val="0"/>
          <c:explosion val="27"/>
          <c:dPt>
            <c:idx val="0"/>
            <c:bubble3D val="0"/>
            <c:spPr>
              <a:solidFill>
                <a:srgbClr val="00B050"/>
              </a:solidFill>
            </c:spPr>
            <c:extLst xmlns:c16r2="http://schemas.microsoft.com/office/drawing/2015/06/chart">
              <c:ext xmlns:c16="http://schemas.microsoft.com/office/drawing/2014/chart" uri="{C3380CC4-5D6E-409C-BE32-E72D297353CC}">
                <c16:uniqueId val="{00000001-4C43-4E11-9995-AF8CD542649D}"/>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4C43-4E11-9995-AF8CD542649D}"/>
              </c:ext>
            </c:extLst>
          </c:dPt>
          <c:dPt>
            <c:idx val="2"/>
            <c:bubble3D val="0"/>
            <c:spPr>
              <a:solidFill>
                <a:srgbClr val="FF0000"/>
              </a:solidFill>
            </c:spPr>
          </c:dPt>
          <c:dPt>
            <c:idx val="3"/>
            <c:bubble3D val="0"/>
            <c:spPr>
              <a:solidFill>
                <a:srgbClr val="00B0F0"/>
              </a:solidFill>
            </c:spPr>
          </c:dPt>
          <c:dLbls>
            <c:dLbl>
              <c:idx val="0"/>
              <c:layout>
                <c:manualLayout>
                  <c:x val="-0.17844632294004989"/>
                  <c:y val="-0.16381477637259306"/>
                </c:manualLayout>
              </c:layout>
              <c:numFmt formatCode="0.00%" sourceLinked="0"/>
              <c:spPr/>
              <c:txPr>
                <a:bodyPr/>
                <a:lstStyle/>
                <a:p>
                  <a:pPr>
                    <a:defRPr sz="1600" b="1"/>
                  </a:pPr>
                  <a:endParaRPr lang="es-CO"/>
                </a:p>
              </c:txPr>
              <c:dLblPos val="bestFit"/>
              <c:showLegendKey val="0"/>
              <c:showVal val="0"/>
              <c:showCatName val="0"/>
              <c:showSerName val="0"/>
              <c:showPercent val="1"/>
              <c:showBubbleSize val="0"/>
            </c:dLbl>
            <c:dLbl>
              <c:idx val="1"/>
              <c:numFmt formatCode="0.00%" sourceLinked="0"/>
              <c:spPr/>
              <c:txPr>
                <a:bodyPr/>
                <a:lstStyle/>
                <a:p>
                  <a:pPr>
                    <a:defRPr sz="1600"/>
                  </a:pPr>
                  <a:endParaRPr lang="es-CO"/>
                </a:p>
              </c:txPr>
              <c:dLblPos val="bestFit"/>
              <c:showLegendKey val="0"/>
              <c:showVal val="0"/>
              <c:showCatName val="0"/>
              <c:showSerName val="0"/>
              <c:showPercent val="1"/>
              <c:showBubbleSize val="0"/>
            </c:dLbl>
            <c:numFmt formatCode="0.00%" sourceLinked="0"/>
            <c:spPr>
              <a:noFill/>
              <a:ln>
                <a:noFill/>
              </a:ln>
              <a:effectLst/>
            </c:spPr>
            <c:txPr>
              <a:bodyPr/>
              <a:lstStyle/>
              <a:p>
                <a:pPr>
                  <a:defRPr sz="1600"/>
                </a:pPr>
                <a:endParaRPr lang="es-CO"/>
              </a:p>
            </c:tx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'MRC DNBC 2018'!$BM$76:$BM$79</c:f>
            </c:numRef>
          </c:val>
          <c:extLst xmlns:c16r2="http://schemas.microsoft.com/office/drawing/2015/06/chart">
            <c:ext xmlns:c16="http://schemas.microsoft.com/office/drawing/2014/chart" uri="{C3380CC4-5D6E-409C-BE32-E72D297353CC}">
              <c16:uniqueId val="{00000004-4C43-4E11-9995-AF8CD542649D}"/>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'MRC DNBC 2018'!#REF!</c15:sqref>
                        </c15:formulaRef>
                      </c:ext>
                    </c:extLst>
                  </c:multiLvlStrRef>
                </c15:cat>
              </c15:filteredCategoryTitle>
            </c:ext>
          </c:extLst>
        </c:ser>
        <c:dLbls>
          <c:showLegendKey val="0"/>
          <c:showVal val="0"/>
          <c:showCatName val="0"/>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66</xdr:col>
      <xdr:colOff>755072</xdr:colOff>
      <xdr:row>72</xdr:row>
      <xdr:rowOff>661846</xdr:rowOff>
    </xdr:from>
    <xdr:to>
      <xdr:col>75</xdr:col>
      <xdr:colOff>304800</xdr:colOff>
      <xdr:row>92</xdr:row>
      <xdr:rowOff>69272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41130</xdr:colOff>
      <xdr:row>96</xdr:row>
      <xdr:rowOff>93084</xdr:rowOff>
    </xdr:from>
    <xdr:to>
      <xdr:col>63</xdr:col>
      <xdr:colOff>151286</xdr:colOff>
      <xdr:row>116</xdr:row>
      <xdr:rowOff>95249</xdr:rowOff>
    </xdr:to>
    <xdr:pic>
      <xdr:nvPicPr>
        <xdr:cNvPr id="5"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30" y="138753272"/>
          <a:ext cx="11087719" cy="3812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900545</xdr:colOff>
      <xdr:row>95</xdr:row>
      <xdr:rowOff>145039</xdr:rowOff>
    </xdr:from>
    <xdr:to>
      <xdr:col>65</xdr:col>
      <xdr:colOff>3214687</xdr:colOff>
      <xdr:row>129</xdr:row>
      <xdr:rowOff>62715</xdr:rowOff>
    </xdr:to>
    <xdr:pic>
      <xdr:nvPicPr>
        <xdr:cNvPr id="6" name="5 Imagen"/>
        <xdr:cNvPicPr>
          <a:picLocks noChangeAspect="1"/>
        </xdr:cNvPicPr>
      </xdr:nvPicPr>
      <xdr:blipFill>
        <a:blip xmlns:r="http://schemas.openxmlformats.org/officeDocument/2006/relationships" r:embed="rId3"/>
        <a:stretch>
          <a:fillRect/>
        </a:stretch>
      </xdr:blipFill>
      <xdr:spPr>
        <a:xfrm>
          <a:off x="11878108" y="138614727"/>
          <a:ext cx="8100579" cy="6394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4397</xdr:colOff>
      <xdr:row>62</xdr:row>
      <xdr:rowOff>0</xdr:rowOff>
    </xdr:from>
    <xdr:to>
      <xdr:col>5</xdr:col>
      <xdr:colOff>609600</xdr:colOff>
      <xdr:row>70</xdr:row>
      <xdr:rowOff>68035</xdr:rowOff>
    </xdr:to>
    <xdr:grpSp>
      <xdr:nvGrpSpPr>
        <xdr:cNvPr id="2" name="7 Grupo"/>
        <xdr:cNvGrpSpPr/>
      </xdr:nvGrpSpPr>
      <xdr:grpSpPr>
        <a:xfrm>
          <a:off x="5347922" y="17668875"/>
          <a:ext cx="6158278" cy="2706460"/>
          <a:chOff x="2220791" y="17523802"/>
          <a:chExt cx="7005271" cy="2817829"/>
        </a:xfrm>
      </xdr:grpSpPr>
      <xdr:cxnSp macro="">
        <xdr:nvCxnSpPr>
          <xdr:cNvPr id="3" name="Conector recto de flecha 10"/>
          <xdr:cNvCxnSpPr/>
        </xdr:nvCxnSpPr>
        <xdr:spPr>
          <a:xfrm flipH="1">
            <a:off x="8921262" y="17523802"/>
            <a:ext cx="1" cy="1340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Rectángulo 11"/>
          <xdr:cNvSpPr/>
        </xdr:nvSpPr>
        <xdr:spPr>
          <a:xfrm>
            <a:off x="8978412" y="17619052"/>
            <a:ext cx="247650" cy="1235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CO" sz="800" b="1">
                <a:solidFill>
                  <a:srgbClr val="000000"/>
                </a:solidFill>
                <a:effectLst/>
                <a:latin typeface="Times New Roman" panose="02020603050405020304" pitchFamily="18" charset="0"/>
                <a:ea typeface="Times New Roman" panose="02020603050405020304" pitchFamily="18" charset="0"/>
              </a:rPr>
              <a:t>DISMINUYE</a:t>
            </a:r>
            <a:endParaRPr lang="es-CO" sz="1000" b="1">
              <a:effectLst/>
              <a:latin typeface="Times New Roman" panose="02020603050405020304" pitchFamily="18" charset="0"/>
              <a:ea typeface="Times New Roman" panose="02020603050405020304" pitchFamily="18" charset="0"/>
            </a:endParaRPr>
          </a:p>
        </xdr:txBody>
      </xdr:sp>
      <xdr:sp macro="" textlink="">
        <xdr:nvSpPr>
          <xdr:cNvPr id="5" name="CuadroTexto 12"/>
          <xdr:cNvSpPr txBox="1"/>
        </xdr:nvSpPr>
        <xdr:spPr>
          <a:xfrm>
            <a:off x="3356044" y="19993288"/>
            <a:ext cx="1740353" cy="348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DISMINUYE</a:t>
            </a:r>
          </a:p>
        </xdr:txBody>
      </xdr:sp>
      <xdr:cxnSp macro="">
        <xdr:nvCxnSpPr>
          <xdr:cNvPr id="6" name="Conector recto de flecha 13"/>
          <xdr:cNvCxnSpPr/>
        </xdr:nvCxnSpPr>
        <xdr:spPr>
          <a:xfrm flipH="1" flipV="1">
            <a:off x="2220791" y="20168088"/>
            <a:ext cx="819153" cy="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xdr:colOff>
      <xdr:row>8</xdr:row>
      <xdr:rowOff>0</xdr:rowOff>
    </xdr:from>
    <xdr:to>
      <xdr:col>13</xdr:col>
      <xdr:colOff>439739</xdr:colOff>
      <xdr:row>14</xdr:row>
      <xdr:rowOff>53975</xdr:rowOff>
    </xdr:to>
    <xdr:sp macro="" textlink="">
      <xdr:nvSpPr>
        <xdr:cNvPr id="2" name="Conector fuera de página 1"/>
        <xdr:cNvSpPr/>
      </xdr:nvSpPr>
      <xdr:spPr>
        <a:xfrm>
          <a:off x="2286002" y="762000"/>
          <a:ext cx="7297737" cy="1196975"/>
        </a:xfrm>
        <a:prstGeom prst="flowChartOffpageConnector">
          <a:avLst/>
        </a:prstGeom>
        <a:gradFill>
          <a:gsLst>
            <a:gs pos="0">
              <a:schemeClr val="tx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ESTRATÉGICOS</a:t>
          </a:r>
        </a:p>
      </xdr:txBody>
    </xdr:sp>
    <xdr:clientData/>
  </xdr:twoCellAnchor>
  <xdr:twoCellAnchor>
    <xdr:from>
      <xdr:col>4</xdr:col>
      <xdr:colOff>2</xdr:colOff>
      <xdr:row>14</xdr:row>
      <xdr:rowOff>106364</xdr:rowOff>
    </xdr:from>
    <xdr:to>
      <xdr:col>13</xdr:col>
      <xdr:colOff>439740</xdr:colOff>
      <xdr:row>22</xdr:row>
      <xdr:rowOff>60326</xdr:rowOff>
    </xdr:to>
    <xdr:sp macro="" textlink="">
      <xdr:nvSpPr>
        <xdr:cNvPr id="3" name="Rectángulo 2"/>
        <xdr:cNvSpPr/>
      </xdr:nvSpPr>
      <xdr:spPr>
        <a:xfrm>
          <a:off x="2286002" y="2011364"/>
          <a:ext cx="7297738" cy="147796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MISIONALES</a:t>
          </a:r>
        </a:p>
      </xdr:txBody>
    </xdr:sp>
    <xdr:clientData/>
  </xdr:twoCellAnchor>
  <xdr:twoCellAnchor>
    <xdr:from>
      <xdr:col>4</xdr:col>
      <xdr:colOff>2</xdr:colOff>
      <xdr:row>22</xdr:row>
      <xdr:rowOff>163512</xdr:rowOff>
    </xdr:from>
    <xdr:to>
      <xdr:col>13</xdr:col>
      <xdr:colOff>539752</xdr:colOff>
      <xdr:row>32</xdr:row>
      <xdr:rowOff>1587</xdr:rowOff>
    </xdr:to>
    <xdr:sp macro="" textlink="">
      <xdr:nvSpPr>
        <xdr:cNvPr id="4" name="Conector fuera de página 3"/>
        <xdr:cNvSpPr/>
      </xdr:nvSpPr>
      <xdr:spPr>
        <a:xfrm rot="10800000">
          <a:off x="2286002" y="3592512"/>
          <a:ext cx="7397750" cy="1743075"/>
        </a:xfrm>
        <a:prstGeom prst="flowChartOffpageConnector">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endParaRPr lang="es-CO"/>
        </a:p>
      </xdr:txBody>
    </xdr:sp>
    <xdr:clientData/>
  </xdr:twoCellAnchor>
  <xdr:twoCellAnchor>
    <xdr:from>
      <xdr:col>4</xdr:col>
      <xdr:colOff>53976</xdr:colOff>
      <xdr:row>24</xdr:row>
      <xdr:rowOff>142035</xdr:rowOff>
    </xdr:from>
    <xdr:to>
      <xdr:col>8</xdr:col>
      <xdr:colOff>84138</xdr:colOff>
      <xdr:row>26</xdr:row>
      <xdr:rowOff>37260</xdr:rowOff>
    </xdr:to>
    <xdr:sp macro="" textlink="">
      <xdr:nvSpPr>
        <xdr:cNvPr id="5" name="CuadroTexto 12"/>
        <xdr:cNvSpPr txBox="1"/>
      </xdr:nvSpPr>
      <xdr:spPr>
        <a:xfrm>
          <a:off x="2339976" y="3952035"/>
          <a:ext cx="3078162" cy="27622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defRPr/>
          </a:pPr>
          <a:r>
            <a:rPr lang="es-CO" sz="1200" b="1">
              <a:latin typeface="+mn-lt"/>
            </a:rPr>
            <a:t>PROCESOS DE APOYO</a:t>
          </a:r>
        </a:p>
      </xdr:txBody>
    </xdr:sp>
    <xdr:clientData/>
  </xdr:twoCellAnchor>
  <xdr:twoCellAnchor>
    <xdr:from>
      <xdr:col>4</xdr:col>
      <xdr:colOff>0</xdr:colOff>
      <xdr:row>32</xdr:row>
      <xdr:rowOff>77788</xdr:rowOff>
    </xdr:from>
    <xdr:to>
      <xdr:col>13</xdr:col>
      <xdr:colOff>541339</xdr:colOff>
      <xdr:row>36</xdr:row>
      <xdr:rowOff>61913</xdr:rowOff>
    </xdr:to>
    <xdr:sp macro="" textlink="">
      <xdr:nvSpPr>
        <xdr:cNvPr id="6" name="Rectángulo 5"/>
        <xdr:cNvSpPr/>
      </xdr:nvSpPr>
      <xdr:spPr>
        <a:xfrm>
          <a:off x="2286000" y="5411788"/>
          <a:ext cx="7399339" cy="7461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DE EVALUACIÓN Y CONTROL</a:t>
          </a:r>
        </a:p>
      </xdr:txBody>
    </xdr:sp>
    <xdr:clientData/>
  </xdr:twoCellAnchor>
  <xdr:twoCellAnchor>
    <xdr:from>
      <xdr:col>4</xdr:col>
      <xdr:colOff>228546</xdr:colOff>
      <xdr:row>16</xdr:row>
      <xdr:rowOff>47625</xdr:rowOff>
    </xdr:from>
    <xdr:to>
      <xdr:col>6</xdr:col>
      <xdr:colOff>268233</xdr:colOff>
      <xdr:row>20</xdr:row>
      <xdr:rowOff>151602</xdr:rowOff>
    </xdr:to>
    <xdr:sp macro="" textlink="">
      <xdr:nvSpPr>
        <xdr:cNvPr id="7" name="Pentágono 6"/>
        <xdr:cNvSpPr/>
      </xdr:nvSpPr>
      <xdr:spPr>
        <a:xfrm>
          <a:off x="3276546" y="3095625"/>
          <a:ext cx="1563687" cy="86597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MX" sz="1200"/>
            <a:t>Formulación y actualización normativa y operativa</a:t>
          </a:r>
        </a:p>
      </xdr:txBody>
    </xdr:sp>
    <xdr:clientData/>
  </xdr:twoCellAnchor>
  <xdr:twoCellAnchor>
    <xdr:from>
      <xdr:col>10</xdr:col>
      <xdr:colOff>20925</xdr:colOff>
      <xdr:row>16</xdr:row>
      <xdr:rowOff>37304</xdr:rowOff>
    </xdr:from>
    <xdr:to>
      <xdr:col>11</xdr:col>
      <xdr:colOff>695219</xdr:colOff>
      <xdr:row>20</xdr:row>
      <xdr:rowOff>167479</xdr:rowOff>
    </xdr:to>
    <xdr:sp macro="" textlink="">
      <xdr:nvSpPr>
        <xdr:cNvPr id="8" name="Pentágono 7"/>
        <xdr:cNvSpPr/>
      </xdr:nvSpPr>
      <xdr:spPr>
        <a:xfrm>
          <a:off x="6878925" y="2323304"/>
          <a:ext cx="1436294" cy="892175"/>
        </a:xfrm>
        <a:prstGeom prst="homePlat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Fortalecimiento Bomberil para la Respuesta</a:t>
          </a:r>
        </a:p>
      </xdr:txBody>
    </xdr:sp>
    <xdr:clientData/>
  </xdr:twoCellAnchor>
  <xdr:twoCellAnchor>
    <xdr:from>
      <xdr:col>6</xdr:col>
      <xdr:colOff>304506</xdr:colOff>
      <xdr:row>16</xdr:row>
      <xdr:rowOff>40477</xdr:rowOff>
    </xdr:from>
    <xdr:to>
      <xdr:col>8</xdr:col>
      <xdr:colOff>204593</xdr:colOff>
      <xdr:row>20</xdr:row>
      <xdr:rowOff>170652</xdr:rowOff>
    </xdr:to>
    <xdr:sp macro="" textlink="">
      <xdr:nvSpPr>
        <xdr:cNvPr id="9" name="Pentágono 8"/>
        <xdr:cNvSpPr/>
      </xdr:nvSpPr>
      <xdr:spPr>
        <a:xfrm>
          <a:off x="4114506" y="2326477"/>
          <a:ext cx="1424087" cy="892175"/>
        </a:xfrm>
        <a:prstGeom prst="homePlat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solidFill>
                <a:sysClr val="windowText" lastClr="000000"/>
              </a:solidFill>
            </a:rPr>
            <a:t>Acompañamiento Territorial	</a:t>
          </a:r>
        </a:p>
      </xdr:txBody>
    </xdr:sp>
    <xdr:clientData/>
  </xdr:twoCellAnchor>
  <xdr:twoCellAnchor>
    <xdr:from>
      <xdr:col>8</xdr:col>
      <xdr:colOff>230672</xdr:colOff>
      <xdr:row>16</xdr:row>
      <xdr:rowOff>10317</xdr:rowOff>
    </xdr:from>
    <xdr:to>
      <xdr:col>10</xdr:col>
      <xdr:colOff>23181</xdr:colOff>
      <xdr:row>20</xdr:row>
      <xdr:rowOff>151604</xdr:rowOff>
    </xdr:to>
    <xdr:sp macro="" textlink="">
      <xdr:nvSpPr>
        <xdr:cNvPr id="10" name="Pentágono 9"/>
        <xdr:cNvSpPr/>
      </xdr:nvSpPr>
      <xdr:spPr>
        <a:xfrm>
          <a:off x="5564672" y="2296317"/>
          <a:ext cx="1316509" cy="90328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Coordinación Operativa	</a:t>
          </a:r>
        </a:p>
      </xdr:txBody>
    </xdr:sp>
    <xdr:clientData/>
  </xdr:twoCellAnchor>
  <xdr:twoCellAnchor>
    <xdr:from>
      <xdr:col>4</xdr:col>
      <xdr:colOff>246065</xdr:colOff>
      <xdr:row>9</xdr:row>
      <xdr:rowOff>31750</xdr:rowOff>
    </xdr:from>
    <xdr:to>
      <xdr:col>6</xdr:col>
      <xdr:colOff>57550</xdr:colOff>
      <xdr:row>12</xdr:row>
      <xdr:rowOff>36513</xdr:rowOff>
    </xdr:to>
    <xdr:sp macro="" textlink="">
      <xdr:nvSpPr>
        <xdr:cNvPr id="11" name="Rectángulo 10"/>
        <xdr:cNvSpPr/>
      </xdr:nvSpPr>
      <xdr:spPr>
        <a:xfrm>
          <a:off x="2532065" y="984250"/>
          <a:ext cx="133548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Planeación Estratégica</a:t>
          </a:r>
        </a:p>
      </xdr:txBody>
    </xdr:sp>
    <xdr:clientData/>
  </xdr:twoCellAnchor>
  <xdr:twoCellAnchor>
    <xdr:from>
      <xdr:col>6</xdr:col>
      <xdr:colOff>109676</xdr:colOff>
      <xdr:row>9</xdr:row>
      <xdr:rowOff>33758</xdr:rowOff>
    </xdr:from>
    <xdr:to>
      <xdr:col>7</xdr:col>
      <xdr:colOff>582389</xdr:colOff>
      <xdr:row>12</xdr:row>
      <xdr:rowOff>38521</xdr:rowOff>
    </xdr:to>
    <xdr:sp macro="" textlink="">
      <xdr:nvSpPr>
        <xdr:cNvPr id="12" name="Rectángulo 11"/>
        <xdr:cNvSpPr/>
      </xdr:nvSpPr>
      <xdr:spPr>
        <a:xfrm>
          <a:off x="4681676" y="1748258"/>
          <a:ext cx="1234713"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Comunicaciones</a:t>
          </a:r>
        </a:p>
      </xdr:txBody>
    </xdr:sp>
    <xdr:clientData/>
  </xdr:twoCellAnchor>
  <xdr:twoCellAnchor>
    <xdr:from>
      <xdr:col>9</xdr:col>
      <xdr:colOff>544677</xdr:colOff>
      <xdr:row>8</xdr:row>
      <xdr:rowOff>180536</xdr:rowOff>
    </xdr:from>
    <xdr:to>
      <xdr:col>12</xdr:col>
      <xdr:colOff>118433</xdr:colOff>
      <xdr:row>11</xdr:row>
      <xdr:rowOff>185299</xdr:rowOff>
    </xdr:to>
    <xdr:sp macro="" textlink="">
      <xdr:nvSpPr>
        <xdr:cNvPr id="13" name="Rectángulo 12"/>
        <xdr:cNvSpPr/>
      </xdr:nvSpPr>
      <xdr:spPr>
        <a:xfrm>
          <a:off x="6640677" y="942536"/>
          <a:ext cx="1859756"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Cooperación Internacional y Alianzas Estratégicas</a:t>
          </a:r>
        </a:p>
      </xdr:txBody>
    </xdr:sp>
    <xdr:clientData/>
  </xdr:twoCellAnchor>
  <xdr:twoCellAnchor>
    <xdr:from>
      <xdr:col>7</xdr:col>
      <xdr:colOff>657608</xdr:colOff>
      <xdr:row>9</xdr:row>
      <xdr:rowOff>12535</xdr:rowOff>
    </xdr:from>
    <xdr:to>
      <xdr:col>9</xdr:col>
      <xdr:colOff>457583</xdr:colOff>
      <xdr:row>12</xdr:row>
      <xdr:rowOff>17298</xdr:rowOff>
    </xdr:to>
    <xdr:sp macro="" textlink="">
      <xdr:nvSpPr>
        <xdr:cNvPr id="14" name="Rectángulo 13"/>
        <xdr:cNvSpPr/>
      </xdr:nvSpPr>
      <xdr:spPr>
        <a:xfrm>
          <a:off x="5991608" y="1727035"/>
          <a:ext cx="1323975" cy="576263"/>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Análisis y mejora continua</a:t>
          </a:r>
        </a:p>
      </xdr:txBody>
    </xdr:sp>
    <xdr:clientData/>
  </xdr:twoCellAnchor>
  <xdr:twoCellAnchor>
    <xdr:from>
      <xdr:col>7</xdr:col>
      <xdr:colOff>264861</xdr:colOff>
      <xdr:row>27</xdr:row>
      <xdr:rowOff>162322</xdr:rowOff>
    </xdr:from>
    <xdr:to>
      <xdr:col>8</xdr:col>
      <xdr:colOff>472824</xdr:colOff>
      <xdr:row>30</xdr:row>
      <xdr:rowOff>136527</xdr:rowOff>
    </xdr:to>
    <xdr:sp macro="" textlink="">
      <xdr:nvSpPr>
        <xdr:cNvPr id="15" name="Rectángulo 14"/>
        <xdr:cNvSpPr/>
      </xdr:nvSpPr>
      <xdr:spPr>
        <a:xfrm>
          <a:off x="4836861" y="4543822"/>
          <a:ext cx="969963" cy="54570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a:t>
          </a:r>
          <a:r>
            <a:rPr lang="es-CO" sz="2000">
              <a:solidFill>
                <a:sysClr val="windowText" lastClr="000000"/>
              </a:solidFill>
            </a:rPr>
            <a:t> </a:t>
          </a:r>
          <a:r>
            <a:rPr lang="es-CO" sz="1200">
              <a:solidFill>
                <a:sysClr val="windowText" lastClr="000000"/>
              </a:solidFill>
            </a:rPr>
            <a:t>Contractual</a:t>
          </a:r>
        </a:p>
      </xdr:txBody>
    </xdr:sp>
    <xdr:clientData/>
  </xdr:twoCellAnchor>
  <xdr:twoCellAnchor>
    <xdr:from>
      <xdr:col>8</xdr:col>
      <xdr:colOff>593220</xdr:colOff>
      <xdr:row>27</xdr:row>
      <xdr:rowOff>163837</xdr:rowOff>
    </xdr:from>
    <xdr:to>
      <xdr:col>10</xdr:col>
      <xdr:colOff>118558</xdr:colOff>
      <xdr:row>30</xdr:row>
      <xdr:rowOff>169864</xdr:rowOff>
    </xdr:to>
    <xdr:sp macro="" textlink="">
      <xdr:nvSpPr>
        <xdr:cNvPr id="16" name="Rectángulo 15"/>
        <xdr:cNvSpPr/>
      </xdr:nvSpPr>
      <xdr:spPr>
        <a:xfrm>
          <a:off x="5927220" y="4545337"/>
          <a:ext cx="1049338" cy="5775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Jurídica</a:t>
          </a:r>
        </a:p>
      </xdr:txBody>
    </xdr:sp>
    <xdr:clientData/>
  </xdr:twoCellAnchor>
  <xdr:twoCellAnchor>
    <xdr:from>
      <xdr:col>9</xdr:col>
      <xdr:colOff>276169</xdr:colOff>
      <xdr:row>24</xdr:row>
      <xdr:rowOff>94127</xdr:rowOff>
    </xdr:from>
    <xdr:to>
      <xdr:col>11</xdr:col>
      <xdr:colOff>158808</xdr:colOff>
      <xdr:row>27</xdr:row>
      <xdr:rowOff>69057</xdr:rowOff>
    </xdr:to>
    <xdr:sp macro="" textlink="">
      <xdr:nvSpPr>
        <xdr:cNvPr id="17" name="Rectángulo 16"/>
        <xdr:cNvSpPr/>
      </xdr:nvSpPr>
      <xdr:spPr>
        <a:xfrm>
          <a:off x="6372169" y="3904127"/>
          <a:ext cx="1406639" cy="54643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asuntos disciplinarios</a:t>
          </a:r>
        </a:p>
      </xdr:txBody>
    </xdr:sp>
    <xdr:clientData/>
  </xdr:twoCellAnchor>
  <xdr:twoCellAnchor>
    <xdr:from>
      <xdr:col>4</xdr:col>
      <xdr:colOff>92079</xdr:colOff>
      <xdr:row>27</xdr:row>
      <xdr:rowOff>144465</xdr:rowOff>
    </xdr:from>
    <xdr:to>
      <xdr:col>5</xdr:col>
      <xdr:colOff>466729</xdr:colOff>
      <xdr:row>30</xdr:row>
      <xdr:rowOff>136527</xdr:rowOff>
    </xdr:to>
    <xdr:sp macro="" textlink="">
      <xdr:nvSpPr>
        <xdr:cNvPr id="18" name="Rectángulo 17"/>
        <xdr:cNvSpPr/>
      </xdr:nvSpPr>
      <xdr:spPr>
        <a:xfrm>
          <a:off x="2378079" y="4525965"/>
          <a:ext cx="1136650" cy="563562"/>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Financiera</a:t>
          </a:r>
        </a:p>
      </xdr:txBody>
    </xdr:sp>
    <xdr:clientData/>
  </xdr:twoCellAnchor>
  <xdr:twoCellAnchor>
    <xdr:from>
      <xdr:col>5</xdr:col>
      <xdr:colOff>552452</xdr:colOff>
      <xdr:row>27</xdr:row>
      <xdr:rowOff>148034</xdr:rowOff>
    </xdr:from>
    <xdr:to>
      <xdr:col>7</xdr:col>
      <xdr:colOff>173039</xdr:colOff>
      <xdr:row>30</xdr:row>
      <xdr:rowOff>138509</xdr:rowOff>
    </xdr:to>
    <xdr:sp macro="" textlink="">
      <xdr:nvSpPr>
        <xdr:cNvPr id="19" name="Rectángulo 18"/>
        <xdr:cNvSpPr/>
      </xdr:nvSpPr>
      <xdr:spPr>
        <a:xfrm>
          <a:off x="4362452" y="5291534"/>
          <a:ext cx="1144587"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Administrativa </a:t>
          </a:r>
        </a:p>
      </xdr:txBody>
    </xdr:sp>
    <xdr:clientData/>
  </xdr:twoCellAnchor>
  <xdr:twoCellAnchor>
    <xdr:from>
      <xdr:col>11</xdr:col>
      <xdr:colOff>695219</xdr:colOff>
      <xdr:row>27</xdr:row>
      <xdr:rowOff>173039</xdr:rowOff>
    </xdr:from>
    <xdr:to>
      <xdr:col>13</xdr:col>
      <xdr:colOff>407882</xdr:colOff>
      <xdr:row>30</xdr:row>
      <xdr:rowOff>165102</xdr:rowOff>
    </xdr:to>
    <xdr:sp macro="" textlink="">
      <xdr:nvSpPr>
        <xdr:cNvPr id="20" name="Rectángulo 19"/>
        <xdr:cNvSpPr/>
      </xdr:nvSpPr>
      <xdr:spPr>
        <a:xfrm>
          <a:off x="8315219" y="4554539"/>
          <a:ext cx="1236663" cy="5635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 tecnología informática</a:t>
          </a:r>
        </a:p>
      </xdr:txBody>
    </xdr:sp>
    <xdr:clientData/>
  </xdr:twoCellAnchor>
  <xdr:twoCellAnchor>
    <xdr:from>
      <xdr:col>8</xdr:col>
      <xdr:colOff>33340</xdr:colOff>
      <xdr:row>32</xdr:row>
      <xdr:rowOff>147638</xdr:rowOff>
    </xdr:from>
    <xdr:to>
      <xdr:col>9</xdr:col>
      <xdr:colOff>339727</xdr:colOff>
      <xdr:row>35</xdr:row>
      <xdr:rowOff>125413</xdr:rowOff>
    </xdr:to>
    <xdr:sp macro="" textlink="">
      <xdr:nvSpPr>
        <xdr:cNvPr id="21" name="Rectángulo 20"/>
        <xdr:cNvSpPr/>
      </xdr:nvSpPr>
      <xdr:spPr>
        <a:xfrm>
          <a:off x="6129340" y="6243638"/>
          <a:ext cx="1068387" cy="5492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Evaluación y Seguimiento</a:t>
          </a:r>
        </a:p>
      </xdr:txBody>
    </xdr:sp>
    <xdr:clientData/>
  </xdr:twoCellAnchor>
  <xdr:twoCellAnchor>
    <xdr:from>
      <xdr:col>11</xdr:col>
      <xdr:colOff>698949</xdr:colOff>
      <xdr:row>16</xdr:row>
      <xdr:rowOff>7737</xdr:rowOff>
    </xdr:from>
    <xdr:to>
      <xdr:col>13</xdr:col>
      <xdr:colOff>409453</xdr:colOff>
      <xdr:row>20</xdr:row>
      <xdr:rowOff>137912</xdr:rowOff>
    </xdr:to>
    <xdr:sp macro="" textlink="">
      <xdr:nvSpPr>
        <xdr:cNvPr id="22" name="Pentágono 21"/>
        <xdr:cNvSpPr/>
      </xdr:nvSpPr>
      <xdr:spPr>
        <a:xfrm>
          <a:off x="8318949" y="2293737"/>
          <a:ext cx="1234504"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twoCellAnchor>
    <xdr:from>
      <xdr:col>7</xdr:col>
      <xdr:colOff>304944</xdr:colOff>
      <xdr:row>24</xdr:row>
      <xdr:rowOff>85560</xdr:rowOff>
    </xdr:from>
    <xdr:to>
      <xdr:col>9</xdr:col>
      <xdr:colOff>17607</xdr:colOff>
      <xdr:row>27</xdr:row>
      <xdr:rowOff>77623</xdr:rowOff>
    </xdr:to>
    <xdr:sp macro="" textlink="">
      <xdr:nvSpPr>
        <xdr:cNvPr id="23" name="Rectángulo 22"/>
        <xdr:cNvSpPr/>
      </xdr:nvSpPr>
      <xdr:spPr>
        <a:xfrm>
          <a:off x="4876944" y="3895560"/>
          <a:ext cx="1236663" cy="5635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del Talento Humano</a:t>
          </a:r>
        </a:p>
      </xdr:txBody>
    </xdr:sp>
    <xdr:clientData/>
  </xdr:twoCellAnchor>
  <xdr:twoCellAnchor>
    <xdr:from>
      <xdr:col>12</xdr:col>
      <xdr:colOff>154130</xdr:colOff>
      <xdr:row>8</xdr:row>
      <xdr:rowOff>164303</xdr:rowOff>
    </xdr:from>
    <xdr:to>
      <xdr:col>13</xdr:col>
      <xdr:colOff>498617</xdr:colOff>
      <xdr:row>11</xdr:row>
      <xdr:rowOff>177003</xdr:rowOff>
    </xdr:to>
    <xdr:sp macro="" textlink="">
      <xdr:nvSpPr>
        <xdr:cNvPr id="24" name="Rectángulo 23"/>
        <xdr:cNvSpPr/>
      </xdr:nvSpPr>
      <xdr:spPr>
        <a:xfrm>
          <a:off x="8536130" y="926303"/>
          <a:ext cx="1106487" cy="5842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atención al usuario</a:t>
          </a:r>
        </a:p>
      </xdr:txBody>
    </xdr:sp>
    <xdr:clientData/>
  </xdr:twoCellAnchor>
  <xdr:twoCellAnchor>
    <xdr:from>
      <xdr:col>10</xdr:col>
      <xdr:colOff>152900</xdr:colOff>
      <xdr:row>27</xdr:row>
      <xdr:rowOff>172243</xdr:rowOff>
    </xdr:from>
    <xdr:to>
      <xdr:col>11</xdr:col>
      <xdr:colOff>635645</xdr:colOff>
      <xdr:row>30</xdr:row>
      <xdr:rowOff>169230</xdr:rowOff>
    </xdr:to>
    <xdr:sp macro="" textlink="">
      <xdr:nvSpPr>
        <xdr:cNvPr id="25" name="Rectángulo 24"/>
        <xdr:cNvSpPr/>
      </xdr:nvSpPr>
      <xdr:spPr>
        <a:xfrm>
          <a:off x="7010900" y="4553743"/>
          <a:ext cx="1244745" cy="56848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documental</a:t>
          </a:r>
        </a:p>
      </xdr:txBody>
    </xdr:sp>
    <xdr:clientData/>
  </xdr:twoCellAnchor>
  <xdr:twoCellAnchor>
    <xdr:from>
      <xdr:col>11</xdr:col>
      <xdr:colOff>727524</xdr:colOff>
      <xdr:row>16</xdr:row>
      <xdr:rowOff>7737</xdr:rowOff>
    </xdr:from>
    <xdr:to>
      <xdr:col>13</xdr:col>
      <xdr:colOff>438028</xdr:colOff>
      <xdr:row>20</xdr:row>
      <xdr:rowOff>137912</xdr:rowOff>
    </xdr:to>
    <xdr:sp macro="" textlink="">
      <xdr:nvSpPr>
        <xdr:cNvPr id="34" name="Pentágono 33"/>
        <xdr:cNvSpPr/>
      </xdr:nvSpPr>
      <xdr:spPr>
        <a:xfrm>
          <a:off x="9109524" y="3055737"/>
          <a:ext cx="1234504" cy="892175"/>
        </a:xfrm>
        <a:prstGeom prst="homePlat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814022</xdr:colOff>
      <xdr:row>61</xdr:row>
      <xdr:rowOff>371475</xdr:rowOff>
    </xdr:from>
    <xdr:to>
      <xdr:col>5</xdr:col>
      <xdr:colOff>609600</xdr:colOff>
      <xdr:row>70</xdr:row>
      <xdr:rowOff>68035</xdr:rowOff>
    </xdr:to>
    <xdr:grpSp>
      <xdr:nvGrpSpPr>
        <xdr:cNvPr id="8" name="7 Grupo">
          <a:extLst>
            <a:ext uri="{FF2B5EF4-FFF2-40B4-BE49-F238E27FC236}">
              <a16:creationId xmlns:a16="http://schemas.microsoft.com/office/drawing/2014/main" xmlns="" id="{00000000-0008-0000-0200-000008000000}"/>
            </a:ext>
          </a:extLst>
        </xdr:cNvPr>
        <xdr:cNvGrpSpPr/>
      </xdr:nvGrpSpPr>
      <xdr:grpSpPr>
        <a:xfrm>
          <a:off x="4509722" y="17573625"/>
          <a:ext cx="6996478" cy="2801710"/>
          <a:chOff x="2220791" y="17523802"/>
          <a:chExt cx="7005271" cy="2817829"/>
        </a:xfrm>
      </xdr:grpSpPr>
      <xdr:cxnSp macro="">
        <xdr:nvCxnSpPr>
          <xdr:cNvPr id="4" name="Conector recto de flecha 10">
            <a:extLst>
              <a:ext uri="{FF2B5EF4-FFF2-40B4-BE49-F238E27FC236}">
                <a16:creationId xmlns:a16="http://schemas.microsoft.com/office/drawing/2014/main" xmlns="" id="{00000000-0008-0000-0200-000004000000}"/>
              </a:ext>
            </a:extLst>
          </xdr:cNvPr>
          <xdr:cNvCxnSpPr/>
        </xdr:nvCxnSpPr>
        <xdr:spPr>
          <a:xfrm flipH="1">
            <a:off x="8921262" y="17523802"/>
            <a:ext cx="1" cy="1340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Rectángulo 11">
            <a:extLst>
              <a:ext uri="{FF2B5EF4-FFF2-40B4-BE49-F238E27FC236}">
                <a16:creationId xmlns:a16="http://schemas.microsoft.com/office/drawing/2014/main" xmlns="" id="{00000000-0008-0000-0200-000005000000}"/>
              </a:ext>
            </a:extLst>
          </xdr:cNvPr>
          <xdr:cNvSpPr/>
        </xdr:nvSpPr>
        <xdr:spPr>
          <a:xfrm>
            <a:off x="8978412" y="17619052"/>
            <a:ext cx="247650" cy="1235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s-CO" sz="800" b="1">
                <a:solidFill>
                  <a:srgbClr val="000000"/>
                </a:solidFill>
                <a:effectLst/>
                <a:latin typeface="Times New Roman" panose="02020603050405020304" pitchFamily="18" charset="0"/>
                <a:ea typeface="Times New Roman" panose="02020603050405020304" pitchFamily="18" charset="0"/>
              </a:rPr>
              <a:t>DISMINUYE</a:t>
            </a:r>
            <a:endParaRPr lang="es-CO" sz="1000" b="1">
              <a:effectLst/>
              <a:latin typeface="Times New Roman" panose="02020603050405020304" pitchFamily="18" charset="0"/>
              <a:ea typeface="Times New Roman" panose="02020603050405020304" pitchFamily="18" charset="0"/>
            </a:endParaRPr>
          </a:p>
        </xdr:txBody>
      </xdr:sp>
      <xdr:sp macro="" textlink="">
        <xdr:nvSpPr>
          <xdr:cNvPr id="6" name="CuadroTexto 12">
            <a:extLst>
              <a:ext uri="{FF2B5EF4-FFF2-40B4-BE49-F238E27FC236}">
                <a16:creationId xmlns:a16="http://schemas.microsoft.com/office/drawing/2014/main" xmlns="" id="{00000000-0008-0000-0200-000006000000}"/>
              </a:ext>
            </a:extLst>
          </xdr:cNvPr>
          <xdr:cNvSpPr txBox="1"/>
        </xdr:nvSpPr>
        <xdr:spPr>
          <a:xfrm>
            <a:off x="3356044" y="19993288"/>
            <a:ext cx="1740353" cy="348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DISMINUYE</a:t>
            </a:r>
          </a:p>
        </xdr:txBody>
      </xdr:sp>
      <xdr:cxnSp macro="">
        <xdr:nvCxnSpPr>
          <xdr:cNvPr id="7" name="Conector recto de flecha 13">
            <a:extLst>
              <a:ext uri="{FF2B5EF4-FFF2-40B4-BE49-F238E27FC236}">
                <a16:creationId xmlns:a16="http://schemas.microsoft.com/office/drawing/2014/main" xmlns="" id="{00000000-0008-0000-0200-000007000000}"/>
              </a:ext>
            </a:extLst>
          </xdr:cNvPr>
          <xdr:cNvCxnSpPr/>
        </xdr:nvCxnSpPr>
        <xdr:spPr>
          <a:xfrm flipH="1" flipV="1">
            <a:off x="2220791" y="20168088"/>
            <a:ext cx="819153" cy="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3;n%20Administrativa%20CORREG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2;n%20Documental%20CORREGI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3;n%20Financiera%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3;n%20de%20Talento%20Humano.%20CORREGI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29WCE9ZG/MAPA%20DE%20RIESGOS%20DE%20CORRUPCION_dg%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2;n%20Jur&#236;dica%20CORREGI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Planeaci&#243;n%20Estrat&#233;gica%20CORREGI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3;n%20de%20T.I.%20CORREGI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2;n%20Territorial%20CORREGI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Cooperacion%20Internacional%20CORREGI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29WCE9ZG/FORMATO%20MAPA%20DE%20RIESGOS%20DE%20CORRUPCION%20V%202%20Coordinaci&#243;n%20de%20emergenci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Gesti&#243;n%20de%20Comunicaciones%20CORREGI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29WCE9ZG/FORMATO%20MAPA%20DE%20RIESGOS%20DE%20CORRUPCION%20Formulaci&#243;n%20normativa%20y%20opera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29WCE9ZG/MAPA%20DE%20RIESGOS%20DE%20CORRUPCION%20EVALUACION%20Y%20SEGTO%20%20AGOS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6/PLANES/PLAN%20ANTICORRUPCI&#211;N/MAPAS%20DE%20RIESGOS/MAPA%20DE%20RIESGOS%20CORRUPCION%20CORREGIDOS/MRC%20An&#225;lisis%20y%20Mejora%20Cont&#237;nua%20CORREG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29WCE9ZG/MRC%20PROCESO%20DE%20ASUNTOS%20DISCIPLINARIOS%2013%20diciembr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0%20BATISTTE/BOMBEROS/MRC%20Fortalecimiento%20Bomberil%20para%20la%20respuest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7/PLANES/PLAN%20ANTICORRUPCION/SEGUIMIENTO%20II/MRC%20Gesti&#243;n%20de%20Talento%20Humano%20CORREGID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7/PLANES/PLAN%20ANTICORRUPCION/SEGUIMIENTO%20II/MRC%20Gesti&#243;n%20Documental%20CORREGID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7/PLANES/PLAN%20ANTICORRUPCION/SEGUIMIENTO%20II/MRC%20Gesti&#243;n%20Administrativa%20CORREGI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7/PLANES/PLAN%20ANTICORRUPCION/SEGUIMIENTO%20II/MRC%20Gesti&#243;n%20Financiera%20CORREGID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7/PLANES/PLAN%20ANTICORRUPCION/SEGUIMIENTO%20II/MRC%20Atenci&#243;n%20al%20usuario%20CORREGID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F05OJLAZ/Mapa%20de%20Riesgos%202017-%20SEGUIMIENTO%20%20II%20solicitud%20(1)%20CORRUPC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F05OJLAZ/Mapa%20de%20Riesgos%202017-%20SEGUIMIENTO%20%20II%20solicitud%20(1)%20CORRUPCION%20(0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aria.arguello/AppData/Local/Microsoft/Windows/Temporary%20Internet%20Files/Content.Outlook/F05OJLAZ/Mapa%20de%20Riesgos%20Corrupcion%20FANOP%207%20Seguimiento%20I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refreshError="1"/>
      <sheetData sheetId="1" refreshError="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row>
        <row r="57">
          <cell r="A57">
            <v>10</v>
          </cell>
          <cell r="B57" t="str">
            <v>Mayor</v>
          </cell>
          <cell r="C57" t="str">
            <v>Impacto negativo de la Entidad
Genera altas consecuencias para la entidad</v>
          </cell>
        </row>
        <row r="58">
          <cell r="A58">
            <v>20</v>
          </cell>
          <cell r="B58" t="str">
            <v>Catastrófico</v>
          </cell>
          <cell r="C58" t="str">
            <v>Consecuencias desastrosas sobre el sector
Genera consecuencias desastrosas para la Entidad</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refreshError="1"/>
      <sheetData sheetId="1" refreshError="1"/>
      <sheetData sheetId="2" refreshError="1">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row>
        <row r="57">
          <cell r="A57">
            <v>10</v>
          </cell>
          <cell r="B57" t="str">
            <v>Mayor</v>
          </cell>
          <cell r="C57" t="str">
            <v>Impacto negativo de la Entidad
Genera altas consecuencias para la entidad</v>
          </cell>
        </row>
        <row r="58">
          <cell r="A58">
            <v>20</v>
          </cell>
          <cell r="B58" t="str">
            <v>Catastrófico</v>
          </cell>
          <cell r="C58" t="str">
            <v>Consecuencias desastrosas sobre el sector
Genera consecuencias desastrosas para la Entidad</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refreshError="1"/>
      <sheetData sheetId="1" refreshError="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row>
        <row r="57">
          <cell r="A57">
            <v>10</v>
          </cell>
          <cell r="B57" t="str">
            <v>Mayor</v>
          </cell>
          <cell r="C57" t="str">
            <v>Impacto negativo de la Entidad
Genera altas consecuencias para la entidad</v>
          </cell>
        </row>
        <row r="58">
          <cell r="A58">
            <v>20</v>
          </cell>
          <cell r="B58" t="str">
            <v>Catastrófico</v>
          </cell>
          <cell r="C58" t="str">
            <v>Consecuencias desastrosas sobre el sector
Genera consecuencias desastrosas para la Entidad</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refreshError="1"/>
      <sheetData sheetId="1" refreshError="1"/>
      <sheetData sheetId="2" refreshError="1">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dependenciaGenera medianas consecuencias para la entidad</v>
          </cell>
        </row>
        <row r="57">
          <cell r="A57">
            <v>10</v>
          </cell>
          <cell r="B57" t="str">
            <v>Mayor</v>
          </cell>
          <cell r="C57" t="str">
            <v>Impacto negativo de la EntidadGenera altas consecuencias para la entidad</v>
          </cell>
        </row>
        <row r="58">
          <cell r="A58">
            <v>20</v>
          </cell>
          <cell r="B58" t="str">
            <v>Catastrófico</v>
          </cell>
          <cell r="C58" t="str">
            <v>Consecuencias desastrosas sobre el sectorGenera consecuencias desastrosas para la Entidad</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refreshError="1"/>
      <sheetData sheetId="1" refreshError="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row>
        <row r="57">
          <cell r="A57">
            <v>10</v>
          </cell>
          <cell r="B57" t="str">
            <v>Mayor</v>
          </cell>
          <cell r="C57" t="str">
            <v>Impacto negativo de la Entidad
Genera altas consecuencias para la entidad</v>
          </cell>
        </row>
        <row r="58">
          <cell r="A58">
            <v>20</v>
          </cell>
          <cell r="B58" t="str">
            <v>Catastrófico</v>
          </cell>
          <cell r="C58" t="str">
            <v>Consecuencias desastrosas sobre el sector
Genera consecuencias desastrosas para la Entidad</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row r="47">
          <cell r="A47" t="str">
            <v>NIVEL</v>
          </cell>
          <cell r="B47" t="str">
            <v>CONCEPTO</v>
          </cell>
          <cell r="C47" t="str">
            <v>DESCRIPCIÓN</v>
          </cell>
          <cell r="D47" t="str">
            <v>FRECUENCIA</v>
          </cell>
        </row>
        <row r="48">
          <cell r="A48">
            <v>1</v>
          </cell>
          <cell r="B48" t="str">
            <v>Rara vez</v>
          </cell>
          <cell r="C48" t="str">
            <v>Excepcional: El evento ocurre en circunstancias excepcionales.</v>
          </cell>
          <cell r="D48" t="str">
            <v>No se ha presentado en los últimos 5 años</v>
          </cell>
        </row>
        <row r="49">
          <cell r="A49">
            <v>2</v>
          </cell>
          <cell r="B49" t="str">
            <v>Improbable</v>
          </cell>
          <cell r="C49" t="str">
            <v>Improbable: El evento puede ocurrir en algún momento.</v>
          </cell>
          <cell r="D49" t="str">
            <v>Al menos 1 vez en los últimos 5 años</v>
          </cell>
        </row>
        <row r="50">
          <cell r="A50">
            <v>3</v>
          </cell>
          <cell r="B50" t="str">
            <v>Posible</v>
          </cell>
          <cell r="C50" t="str">
            <v>Posible: El evento podría ocurrir en algún momento.</v>
          </cell>
          <cell r="D50" t="str">
            <v>Al menos 1 vez en los últimos 2 años</v>
          </cell>
        </row>
        <row r="51">
          <cell r="A51">
            <v>4</v>
          </cell>
          <cell r="B51" t="str">
            <v>Probable</v>
          </cell>
          <cell r="C51" t="str">
            <v>Es probable: El evento probablemente ocurrirá en la mayoría de las circunstancias</v>
          </cell>
          <cell r="D51" t="str">
            <v>Al menos una vez en el último año</v>
          </cell>
        </row>
        <row r="52">
          <cell r="A52">
            <v>5</v>
          </cell>
          <cell r="B52" t="str">
            <v>Casi seguro</v>
          </cell>
          <cell r="C52" t="str">
            <v>Es muy seguro: Se espera que el evento ocurra en la mayoría de las circunstancias</v>
          </cell>
          <cell r="D52" t="str">
            <v>Más de una vez al año</v>
          </cell>
        </row>
        <row r="56">
          <cell r="A56">
            <v>5</v>
          </cell>
          <cell r="B56" t="str">
            <v xml:space="preserve">Moderado </v>
          </cell>
          <cell r="C56" t="str">
            <v>Afectación parcial al proceso y a la dependencia
Genera medianas consecuencias para la entidad</v>
          </cell>
          <cell r="D56">
            <v>0</v>
          </cell>
        </row>
        <row r="57">
          <cell r="A57">
            <v>10</v>
          </cell>
          <cell r="B57" t="str">
            <v>Mayor</v>
          </cell>
          <cell r="C57" t="str">
            <v>Impacto negativo de la Entidad
Genera altas consecuencias para la entidad</v>
          </cell>
          <cell r="D57">
            <v>0</v>
          </cell>
        </row>
        <row r="58">
          <cell r="A58">
            <v>20</v>
          </cell>
          <cell r="B58" t="str">
            <v>Catastrófico</v>
          </cell>
          <cell r="C58" t="str">
            <v>Consecuencias desastrosas sobre el sector
Genera consecuencias desastrosas para la Entidad</v>
          </cell>
          <cell r="D58">
            <v>0</v>
          </cell>
        </row>
        <row r="115">
          <cell r="A115">
            <v>5</v>
          </cell>
          <cell r="B115" t="str">
            <v>BAJA</v>
          </cell>
        </row>
        <row r="116">
          <cell r="A116">
            <v>10</v>
          </cell>
          <cell r="B116" t="str">
            <v>BAJA</v>
          </cell>
        </row>
        <row r="117">
          <cell r="A117">
            <v>15</v>
          </cell>
          <cell r="B117" t="str">
            <v>MODERADA</v>
          </cell>
        </row>
        <row r="118">
          <cell r="A118">
            <v>20</v>
          </cell>
          <cell r="B118" t="str">
            <v>MODERADA</v>
          </cell>
        </row>
        <row r="119">
          <cell r="A119">
            <v>25</v>
          </cell>
          <cell r="B119" t="str">
            <v>MODERADA</v>
          </cell>
        </row>
        <row r="120">
          <cell r="A120">
            <v>30</v>
          </cell>
          <cell r="B120" t="str">
            <v>ALTA</v>
          </cell>
        </row>
        <row r="121">
          <cell r="A121">
            <v>40</v>
          </cell>
          <cell r="B121" t="str">
            <v>ALTA</v>
          </cell>
        </row>
        <row r="122">
          <cell r="A122">
            <v>50</v>
          </cell>
          <cell r="B122" t="str">
            <v>ALTA</v>
          </cell>
        </row>
        <row r="123">
          <cell r="A123">
            <v>60</v>
          </cell>
          <cell r="B123" t="str">
            <v>EXTREMA</v>
          </cell>
        </row>
        <row r="124">
          <cell r="A124">
            <v>80</v>
          </cell>
          <cell r="B124" t="str">
            <v>EXTREMA</v>
          </cell>
        </row>
        <row r="125">
          <cell r="A125">
            <v>100</v>
          </cell>
          <cell r="B125" t="str">
            <v>EXTREMA</v>
          </cell>
        </row>
        <row r="126">
          <cell r="A126">
            <v>0</v>
          </cell>
          <cell r="B126">
            <v>0</v>
          </cell>
        </row>
        <row r="127">
          <cell r="A127">
            <v>0</v>
          </cell>
          <cell r="B127">
            <v>0</v>
          </cell>
        </row>
        <row r="128">
          <cell r="A128">
            <v>0</v>
          </cell>
          <cell r="B128">
            <v>0</v>
          </cell>
        </row>
        <row r="129">
          <cell r="A129">
            <v>0</v>
          </cell>
          <cell r="B129">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IMPACTO"/>
      <sheetName val="BASE"/>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MAPA PROCESOS"/>
      <sheetName val="BASE (2)"/>
      <sheetName val="SOLICITUD DE CAMBIOS"/>
      <sheetName val="IMPACTO"/>
      <sheetName val="BASE"/>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MAPA PROCESOS"/>
      <sheetName val="BASE (2)"/>
      <sheetName val="SOLICITUD DE CAMBIOS"/>
      <sheetName val="IMPACTO"/>
      <sheetName val="BASE"/>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sheetName val="MAPA PROCESOS"/>
      <sheetName val="IMPACTO"/>
      <sheetName val="BASE"/>
      <sheetName val="SOLICITUD DE CAMBIOS"/>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Tema de Offic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65"/>
  <sheetViews>
    <sheetView topLeftCell="AY61" zoomScale="60" zoomScaleNormal="60" zoomScaleSheetLayoutView="10" workbookViewId="0">
      <selection activeCell="BN62" sqref="BN62:BP62"/>
    </sheetView>
  </sheetViews>
  <sheetFormatPr baseColWidth="10" defaultColWidth="11.42578125" defaultRowHeight="15" x14ac:dyDescent="0.25"/>
  <cols>
    <col min="1" max="1" width="4.42578125" hidden="1" customWidth="1"/>
    <col min="2" max="2" width="25" customWidth="1"/>
    <col min="3" max="3" width="45.140625" customWidth="1"/>
    <col min="4" max="4" width="28.140625" customWidth="1"/>
    <col min="5" max="5" width="35.7109375" customWidth="1"/>
    <col min="6" max="6" width="24.42578125" customWidth="1"/>
    <col min="7" max="7" width="49.28515625" customWidth="1"/>
    <col min="8" max="8" width="25.85546875" customWidth="1"/>
    <col min="9" max="9" width="44.140625" customWidth="1"/>
    <col min="10" max="10" width="14.42578125" customWidth="1"/>
    <col min="11" max="11" width="42.140625" customWidth="1"/>
    <col min="12" max="12" width="6.7109375" customWidth="1"/>
    <col min="13" max="13" width="22.28515625" customWidth="1"/>
    <col min="14" max="14" width="6.7109375" customWidth="1"/>
    <col min="15" max="15" width="21.7109375" customWidth="1"/>
    <col min="16" max="16" width="13.140625" hidden="1" customWidth="1"/>
    <col min="17" max="17" width="8" customWidth="1"/>
    <col min="18" max="18" width="21.140625" customWidth="1"/>
    <col min="19" max="19" width="16.140625" style="39" customWidth="1"/>
    <col min="20" max="20" width="17.42578125" customWidth="1"/>
    <col min="21" max="21" width="50.42578125" customWidth="1"/>
    <col min="22" max="22" width="20.85546875" customWidth="1"/>
    <col min="23" max="23" width="19.140625" customWidth="1"/>
    <col min="24" max="24" width="6" style="38" customWidth="1"/>
    <col min="25" max="25" width="26" customWidth="1"/>
    <col min="26" max="26" width="5.140625" customWidth="1"/>
    <col min="27" max="27" width="22" customWidth="1"/>
    <col min="28" max="28" width="18.7109375" customWidth="1"/>
    <col min="29" max="29" width="14.85546875" customWidth="1"/>
    <col min="30" max="30" width="6" style="37" customWidth="1"/>
    <col min="31" max="31" width="31.28515625" customWidth="1"/>
    <col min="32" max="32" width="5.42578125" style="37" customWidth="1"/>
    <col min="33" max="33" width="25.85546875" customWidth="1"/>
    <col min="34" max="34" width="7.42578125" customWidth="1"/>
    <col min="35" max="35" width="44" customWidth="1"/>
    <col min="36" max="36" width="18.140625" customWidth="1"/>
    <col min="37" max="37" width="20.42578125" customWidth="1"/>
    <col min="38" max="38" width="17.5703125" customWidth="1"/>
    <col min="39" max="39" width="18.42578125" customWidth="1"/>
    <col min="40" max="40" width="8.28515625" customWidth="1"/>
    <col min="41" max="41" width="17.140625" customWidth="1"/>
    <col min="42" max="42" width="7.28515625" customWidth="1"/>
    <col min="43" max="43" width="20.140625" customWidth="1"/>
    <col min="44" max="44" width="13.140625" hidden="1" customWidth="1"/>
    <col min="45" max="45" width="5.7109375" hidden="1" customWidth="1"/>
    <col min="46" max="46" width="36.28515625" customWidth="1"/>
    <col min="47" max="47" width="21.5703125" customWidth="1"/>
    <col min="48" max="48" width="30.140625" style="36" customWidth="1"/>
    <col min="49" max="49" width="35.42578125" style="36" customWidth="1"/>
    <col min="50" max="50" width="19.7109375" customWidth="1"/>
    <col min="51" max="51" width="20" customWidth="1"/>
    <col min="52" max="52" width="21.5703125" customWidth="1"/>
    <col min="53" max="53" width="33.7109375" style="36" customWidth="1"/>
    <col min="54" max="54" width="20" customWidth="1"/>
    <col min="55" max="55" width="28.7109375" hidden="1" customWidth="1"/>
    <col min="56" max="56" width="60.5703125" hidden="1" customWidth="1"/>
    <col min="57" max="57" width="22.28515625" hidden="1" customWidth="1"/>
    <col min="58" max="58" width="57.85546875" hidden="1" customWidth="1"/>
    <col min="59" max="59" width="66" style="5" hidden="1" customWidth="1"/>
    <col min="60" max="60" width="26.85546875" style="5" hidden="1" customWidth="1"/>
    <col min="61" max="61" width="95.7109375" style="5" hidden="1" customWidth="1"/>
    <col min="62" max="62" width="26.5703125" style="5" hidden="1" customWidth="1"/>
    <col min="63" max="63" width="69" style="5" hidden="1" customWidth="1"/>
    <col min="64" max="64" width="54.140625" style="5" hidden="1" customWidth="1"/>
    <col min="65" max="65" width="43.28515625" style="111" hidden="1" customWidth="1"/>
    <col min="66" max="66" width="34.7109375" style="5" customWidth="1"/>
    <col min="67" max="67" width="90.42578125" style="5" customWidth="1"/>
    <col min="68" max="68" width="76.5703125" style="5" customWidth="1"/>
    <col min="69" max="69" width="47.42578125" style="5" customWidth="1"/>
    <col min="70" max="16384" width="11.42578125" style="5"/>
  </cols>
  <sheetData>
    <row r="1" spans="1:16383" s="111" customFormat="1" ht="53.25" customHeight="1" thickBot="1" x14ac:dyDescent="0.3">
      <c r="A1" s="969" t="s">
        <v>182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c r="AW1" s="970"/>
      <c r="AX1" s="970"/>
      <c r="AY1" s="970"/>
      <c r="AZ1" s="970"/>
      <c r="BA1" s="970"/>
      <c r="BB1" s="971"/>
      <c r="BC1" s="37"/>
      <c r="BD1" s="37"/>
      <c r="BE1" s="37"/>
      <c r="BF1" s="37"/>
    </row>
    <row r="2" spans="1:16383" ht="15.75" thickBot="1" x14ac:dyDescent="0.3"/>
    <row r="3" spans="1:16383" ht="35.25" customHeight="1" thickBot="1" x14ac:dyDescent="0.3">
      <c r="A3" s="149"/>
      <c r="B3" s="989" t="s">
        <v>0</v>
      </c>
      <c r="C3" s="990"/>
      <c r="D3" s="972" t="s">
        <v>104</v>
      </c>
      <c r="E3" s="972"/>
      <c r="F3" s="972"/>
      <c r="G3" s="973"/>
      <c r="H3" s="976" t="s">
        <v>105</v>
      </c>
      <c r="I3" s="977"/>
      <c r="J3" s="977"/>
      <c r="K3" s="978"/>
      <c r="L3" s="861" t="s">
        <v>118</v>
      </c>
      <c r="M3" s="862"/>
      <c r="N3" s="862"/>
      <c r="O3" s="862"/>
      <c r="P3" s="862"/>
      <c r="Q3" s="862"/>
      <c r="R3" s="862"/>
      <c r="S3" s="862"/>
      <c r="T3" s="863"/>
      <c r="U3" s="848" t="s">
        <v>106</v>
      </c>
      <c r="V3" s="849"/>
      <c r="W3" s="849"/>
      <c r="X3" s="849"/>
      <c r="Y3" s="849"/>
      <c r="Z3" s="849"/>
      <c r="AA3" s="849"/>
      <c r="AB3" s="849"/>
      <c r="AC3" s="849"/>
      <c r="AD3" s="849"/>
      <c r="AE3" s="849"/>
      <c r="AF3" s="849"/>
      <c r="AG3" s="849"/>
      <c r="AH3" s="849"/>
      <c r="AI3" s="849"/>
      <c r="AJ3" s="849"/>
      <c r="AK3" s="849"/>
      <c r="AL3" s="849"/>
      <c r="AM3" s="850"/>
      <c r="AN3" s="979" t="s">
        <v>107</v>
      </c>
      <c r="AO3" s="980"/>
      <c r="AP3" s="980"/>
      <c r="AQ3" s="980"/>
      <c r="AR3" s="980"/>
      <c r="AS3" s="980"/>
      <c r="AT3" s="980"/>
      <c r="AU3" s="980"/>
      <c r="AV3" s="980"/>
      <c r="AW3" s="980"/>
      <c r="AX3" s="980"/>
      <c r="AY3" s="980"/>
      <c r="AZ3" s="981"/>
      <c r="BA3" s="981"/>
      <c r="BB3" s="982"/>
      <c r="BC3" s="150"/>
      <c r="BD3" s="150"/>
      <c r="BE3" s="150"/>
      <c r="BF3" s="150"/>
      <c r="BG3" s="151"/>
      <c r="BH3" s="151"/>
      <c r="BI3" s="151"/>
      <c r="BJ3" s="151"/>
      <c r="BK3" s="151"/>
      <c r="BL3" s="151"/>
      <c r="BN3" s="1020" t="s">
        <v>954</v>
      </c>
      <c r="BO3" s="1021"/>
      <c r="BP3" s="1022"/>
      <c r="BQ3" s="844" t="s">
        <v>998</v>
      </c>
    </row>
    <row r="4" spans="1:16383" ht="61.5" customHeight="1" x14ac:dyDescent="0.25">
      <c r="A4" s="855" t="s">
        <v>93</v>
      </c>
      <c r="B4" s="855" t="s">
        <v>0</v>
      </c>
      <c r="C4" s="855" t="s">
        <v>1</v>
      </c>
      <c r="D4" s="855" t="s">
        <v>8</v>
      </c>
      <c r="E4" s="855" t="s">
        <v>202</v>
      </c>
      <c r="F4" s="855" t="s">
        <v>26</v>
      </c>
      <c r="G4" s="974" t="s">
        <v>91</v>
      </c>
      <c r="H4" s="851" t="s">
        <v>92</v>
      </c>
      <c r="I4" s="855" t="s">
        <v>94</v>
      </c>
      <c r="J4" s="855" t="s">
        <v>2</v>
      </c>
      <c r="K4" s="985" t="s">
        <v>95</v>
      </c>
      <c r="L4" s="987" t="s">
        <v>58</v>
      </c>
      <c r="M4" s="855" t="s">
        <v>143</v>
      </c>
      <c r="N4" s="888" t="s">
        <v>60</v>
      </c>
      <c r="O4" s="855" t="s">
        <v>143</v>
      </c>
      <c r="P4" s="138"/>
      <c r="Q4" s="888" t="s">
        <v>899</v>
      </c>
      <c r="R4" s="855" t="s">
        <v>121</v>
      </c>
      <c r="S4" s="853" t="s">
        <v>42</v>
      </c>
      <c r="T4" s="964" t="s">
        <v>52</v>
      </c>
      <c r="U4" s="851" t="s">
        <v>900</v>
      </c>
      <c r="V4" s="853" t="s">
        <v>100</v>
      </c>
      <c r="W4" s="855" t="s">
        <v>57</v>
      </c>
      <c r="X4" s="865" t="s">
        <v>111</v>
      </c>
      <c r="Y4" s="865"/>
      <c r="Z4" s="865" t="s">
        <v>114</v>
      </c>
      <c r="AA4" s="865"/>
      <c r="AB4" s="864" t="s">
        <v>183</v>
      </c>
      <c r="AC4" s="864"/>
      <c r="AD4" s="865" t="s">
        <v>115</v>
      </c>
      <c r="AE4" s="865"/>
      <c r="AF4" s="865" t="s">
        <v>116</v>
      </c>
      <c r="AG4" s="865"/>
      <c r="AH4" s="865" t="s">
        <v>117</v>
      </c>
      <c r="AI4" s="865"/>
      <c r="AJ4" s="857" t="s">
        <v>101</v>
      </c>
      <c r="AK4" s="859" t="s">
        <v>901</v>
      </c>
      <c r="AL4" s="859" t="s">
        <v>902</v>
      </c>
      <c r="AM4" s="890" t="s">
        <v>122</v>
      </c>
      <c r="AN4" s="987" t="s">
        <v>58</v>
      </c>
      <c r="AO4" s="855" t="s">
        <v>143</v>
      </c>
      <c r="AP4" s="888" t="s">
        <v>60</v>
      </c>
      <c r="AQ4" s="855" t="s">
        <v>143</v>
      </c>
      <c r="AR4" s="144"/>
      <c r="AS4" s="888" t="s">
        <v>899</v>
      </c>
      <c r="AT4" s="859" t="s">
        <v>903</v>
      </c>
      <c r="AU4" s="855" t="s">
        <v>52</v>
      </c>
      <c r="AV4" s="885" t="s">
        <v>123</v>
      </c>
      <c r="AW4" s="885" t="s">
        <v>1011</v>
      </c>
      <c r="AX4" s="864" t="s">
        <v>119</v>
      </c>
      <c r="AY4" s="864" t="s">
        <v>110</v>
      </c>
      <c r="AZ4" s="853" t="s">
        <v>108</v>
      </c>
      <c r="BA4" s="983" t="s">
        <v>109</v>
      </c>
      <c r="BB4" s="991" t="s">
        <v>120</v>
      </c>
      <c r="BC4" s="931" t="s">
        <v>913</v>
      </c>
      <c r="BD4" s="1039" t="s">
        <v>349</v>
      </c>
      <c r="BE4" s="1039"/>
      <c r="BF4" s="1039"/>
      <c r="BG4" s="1037" t="s">
        <v>608</v>
      </c>
      <c r="BH4" s="1037"/>
      <c r="BI4" s="1037"/>
      <c r="BJ4" s="1035" t="s">
        <v>680</v>
      </c>
      <c r="BK4" s="1035"/>
      <c r="BL4" s="1036"/>
      <c r="BM4" s="877" t="s">
        <v>940</v>
      </c>
      <c r="BN4" s="1023" t="s">
        <v>957</v>
      </c>
      <c r="BO4" s="1025" t="s">
        <v>955</v>
      </c>
      <c r="BP4" s="1027" t="s">
        <v>956</v>
      </c>
      <c r="BQ4" s="845"/>
    </row>
    <row r="5" spans="1:16383" s="35" customFormat="1" ht="36.75" customHeight="1" thickBot="1" x14ac:dyDescent="0.3">
      <c r="A5" s="855"/>
      <c r="B5" s="856"/>
      <c r="C5" s="856"/>
      <c r="D5" s="856"/>
      <c r="E5" s="856"/>
      <c r="F5" s="856"/>
      <c r="G5" s="975"/>
      <c r="H5" s="852"/>
      <c r="I5" s="856"/>
      <c r="J5" s="856"/>
      <c r="K5" s="986"/>
      <c r="L5" s="988"/>
      <c r="M5" s="856"/>
      <c r="N5" s="889"/>
      <c r="O5" s="856"/>
      <c r="P5" s="139"/>
      <c r="Q5" s="889"/>
      <c r="R5" s="856"/>
      <c r="S5" s="854"/>
      <c r="T5" s="965"/>
      <c r="U5" s="852"/>
      <c r="V5" s="854"/>
      <c r="W5" s="856"/>
      <c r="X5" s="281" t="s">
        <v>112</v>
      </c>
      <c r="Y5" s="281" t="s">
        <v>113</v>
      </c>
      <c r="Z5" s="281" t="s">
        <v>112</v>
      </c>
      <c r="AA5" s="281" t="s">
        <v>113</v>
      </c>
      <c r="AB5" s="440" t="s">
        <v>184</v>
      </c>
      <c r="AC5" s="440" t="s">
        <v>185</v>
      </c>
      <c r="AD5" s="281" t="s">
        <v>112</v>
      </c>
      <c r="AE5" s="281" t="s">
        <v>113</v>
      </c>
      <c r="AF5" s="281" t="s">
        <v>112</v>
      </c>
      <c r="AG5" s="281" t="s">
        <v>113</v>
      </c>
      <c r="AH5" s="281" t="s">
        <v>112</v>
      </c>
      <c r="AI5" s="281" t="s">
        <v>113</v>
      </c>
      <c r="AJ5" s="858"/>
      <c r="AK5" s="860"/>
      <c r="AL5" s="860"/>
      <c r="AM5" s="891"/>
      <c r="AN5" s="988"/>
      <c r="AO5" s="856"/>
      <c r="AP5" s="889"/>
      <c r="AQ5" s="856"/>
      <c r="AR5" s="243"/>
      <c r="AS5" s="889"/>
      <c r="AT5" s="860"/>
      <c r="AU5" s="856"/>
      <c r="AV5" s="886"/>
      <c r="AW5" s="886"/>
      <c r="AX5" s="887"/>
      <c r="AY5" s="887"/>
      <c r="AZ5" s="854"/>
      <c r="BA5" s="984"/>
      <c r="BB5" s="992"/>
      <c r="BC5" s="932"/>
      <c r="BD5" s="130" t="s">
        <v>350</v>
      </c>
      <c r="BE5" s="130" t="s">
        <v>351</v>
      </c>
      <c r="BF5" s="130" t="s">
        <v>352</v>
      </c>
      <c r="BG5" s="137" t="s">
        <v>350</v>
      </c>
      <c r="BH5" s="137" t="s">
        <v>351</v>
      </c>
      <c r="BI5" s="137" t="s">
        <v>352</v>
      </c>
      <c r="BJ5" s="145" t="s">
        <v>678</v>
      </c>
      <c r="BK5" s="145" t="s">
        <v>679</v>
      </c>
      <c r="BL5" s="193" t="s">
        <v>352</v>
      </c>
      <c r="BM5" s="878"/>
      <c r="BN5" s="1024"/>
      <c r="BO5" s="1026"/>
      <c r="BP5" s="1028"/>
      <c r="BQ5" s="845"/>
    </row>
    <row r="6" spans="1:16383" s="35" customFormat="1" ht="150" hidden="1" customHeight="1" x14ac:dyDescent="0.25">
      <c r="A6" s="892">
        <v>1</v>
      </c>
      <c r="B6" s="817" t="s">
        <v>186</v>
      </c>
      <c r="C6" s="815" t="s">
        <v>354</v>
      </c>
      <c r="D6" s="1133" t="s">
        <v>355</v>
      </c>
      <c r="E6" s="1133" t="s">
        <v>708</v>
      </c>
      <c r="F6" s="1133" t="s">
        <v>356</v>
      </c>
      <c r="G6" s="1131" t="s">
        <v>709</v>
      </c>
      <c r="H6" s="908" t="s">
        <v>357</v>
      </c>
      <c r="I6" s="815" t="s">
        <v>534</v>
      </c>
      <c r="J6" s="797" t="s">
        <v>41</v>
      </c>
      <c r="K6" s="897" t="s">
        <v>358</v>
      </c>
      <c r="L6" s="1103">
        <v>1</v>
      </c>
      <c r="M6" s="1101" t="str">
        <f>VLOOKUP(L6,[1]BASE!$A$47:$D$52,2,0)</f>
        <v>Rara vez</v>
      </c>
      <c r="N6" s="1099">
        <v>20</v>
      </c>
      <c r="O6" s="1089" t="str">
        <f>VLOOKUP(N6,[1]BASE!$A$56:$D$58,2,0)</f>
        <v>Catastrófico</v>
      </c>
      <c r="P6" s="1091" t="str">
        <f>CONCATENATE(L6,N6)</f>
        <v>120</v>
      </c>
      <c r="Q6" s="1089">
        <f>L6*N6</f>
        <v>20</v>
      </c>
      <c r="R6" s="1087" t="str">
        <f>VLOOKUP(Q6,[1]BASE!$A$115:$B$129,2,0)</f>
        <v>MODERADA</v>
      </c>
      <c r="S6" s="1085" t="s">
        <v>284</v>
      </c>
      <c r="T6" s="1083" t="str">
        <f>IF(R6="baja","Asumir o Reducir el riesgo",IF(R6="moderada","Reducir el riesgo",IF(R6="Alta","Reducir el riesgo",IF(R6="Extrema","Evitar, reducir, compartir o transferir el riesgo",0))))</f>
        <v>Reducir el riesgo</v>
      </c>
      <c r="U6" s="959" t="s">
        <v>359</v>
      </c>
      <c r="V6" s="839" t="s">
        <v>60</v>
      </c>
      <c r="W6" s="797" t="s">
        <v>59</v>
      </c>
      <c r="X6" s="805" t="s">
        <v>72</v>
      </c>
      <c r="Y6" s="967" t="s">
        <v>360</v>
      </c>
      <c r="Z6" s="805" t="s">
        <v>72</v>
      </c>
      <c r="AA6" s="967" t="s">
        <v>361</v>
      </c>
      <c r="AB6" s="803"/>
      <c r="AC6" s="803" t="s">
        <v>204</v>
      </c>
      <c r="AD6" s="805" t="s">
        <v>72</v>
      </c>
      <c r="AE6" s="807" t="s">
        <v>710</v>
      </c>
      <c r="AF6" s="805" t="s">
        <v>72</v>
      </c>
      <c r="AG6" s="967" t="s">
        <v>362</v>
      </c>
      <c r="AH6" s="805" t="s">
        <v>72</v>
      </c>
      <c r="AI6" s="967" t="s">
        <v>363</v>
      </c>
      <c r="AJ6" s="811">
        <f>SUM(IF(X6="SI",15,0),IF(Z6="SI",5,0),IF(AB6="X",25,0),IF(AC6="X",25,0),IF(AD6="SI",15,0),IF(AF6="SI",10,0),IF(AH6="SI",30,0))</f>
        <v>100</v>
      </c>
      <c r="AK6" s="809">
        <v>1</v>
      </c>
      <c r="AL6" s="811">
        <f>AJ6*AK6</f>
        <v>100</v>
      </c>
      <c r="AM6" s="896">
        <f>AL6</f>
        <v>100</v>
      </c>
      <c r="AN6" s="793">
        <v>1</v>
      </c>
      <c r="AO6" s="795" t="str">
        <f>VLOOKUP(AN6,[1]BASE!A$48:$D$52,2,0)</f>
        <v>Rara vez</v>
      </c>
      <c r="AP6" s="797">
        <v>5</v>
      </c>
      <c r="AQ6" s="790" t="str">
        <f>VLOOKUP(AP6,[1]BASE!$A$56:$D$58,2,0)</f>
        <v xml:space="preserve">Moderado </v>
      </c>
      <c r="AR6" s="254" t="str">
        <f>CONCATENATE(AN6,AP6)</f>
        <v>15</v>
      </c>
      <c r="AS6" s="790">
        <f>AN6*AP6</f>
        <v>5</v>
      </c>
      <c r="AT6" s="787" t="str">
        <f>VLOOKUP(AS6,[1]BASE!$A$115:$B$125,2,0)</f>
        <v>BAJA</v>
      </c>
      <c r="AU6" s="790" t="str">
        <f>IF(AT6="baja","Asumir o Reducir el riesgo",IF(AT6="moderada","Reducir el riesgo",IF(AT6="Alta","Reducir el riesgo",IF(AT6="Extrema","Evitar, reducir, compartir o transferir el riesgo",0))))</f>
        <v>Asumir o Reducir el riesgo</v>
      </c>
      <c r="AV6" s="244"/>
      <c r="AW6" s="244" t="s">
        <v>359</v>
      </c>
      <c r="AX6" s="244" t="s">
        <v>365</v>
      </c>
      <c r="AY6" s="283" t="s">
        <v>544</v>
      </c>
      <c r="AZ6" s="135" t="s">
        <v>206</v>
      </c>
      <c r="BA6" s="244" t="s">
        <v>542</v>
      </c>
      <c r="BB6" s="354" t="s">
        <v>543</v>
      </c>
      <c r="BC6" s="346"/>
      <c r="BD6" s="152" t="s">
        <v>705</v>
      </c>
      <c r="BE6" s="153">
        <v>1</v>
      </c>
      <c r="BF6" s="154" t="s">
        <v>711</v>
      </c>
      <c r="BG6" s="154" t="s">
        <v>545</v>
      </c>
      <c r="BH6" s="153">
        <v>1</v>
      </c>
      <c r="BI6" s="154" t="s">
        <v>711</v>
      </c>
      <c r="BJ6" s="254" t="s">
        <v>681</v>
      </c>
      <c r="BK6" s="257" t="s">
        <v>711</v>
      </c>
      <c r="BL6" s="257" t="s">
        <v>701</v>
      </c>
      <c r="BM6" s="214" t="s">
        <v>936</v>
      </c>
      <c r="BN6" s="216">
        <v>1</v>
      </c>
      <c r="BO6" s="297" t="s">
        <v>1013</v>
      </c>
      <c r="BP6" s="298" t="s">
        <v>973</v>
      </c>
      <c r="BQ6" s="329" t="s">
        <v>1012</v>
      </c>
    </row>
    <row r="7" spans="1:16383" s="35" customFormat="1" ht="96.75" hidden="1" customHeight="1" thickBot="1" x14ac:dyDescent="0.3">
      <c r="A7" s="892"/>
      <c r="B7" s="818"/>
      <c r="C7" s="1000"/>
      <c r="D7" s="1134"/>
      <c r="E7" s="1134"/>
      <c r="F7" s="1134"/>
      <c r="G7" s="1132"/>
      <c r="H7" s="852"/>
      <c r="I7" s="1000"/>
      <c r="J7" s="966"/>
      <c r="K7" s="1001"/>
      <c r="L7" s="1104"/>
      <c r="M7" s="1102"/>
      <c r="N7" s="1100"/>
      <c r="O7" s="1090"/>
      <c r="P7" s="1092"/>
      <c r="Q7" s="1090"/>
      <c r="R7" s="1088"/>
      <c r="S7" s="1086"/>
      <c r="T7" s="1084"/>
      <c r="U7" s="960"/>
      <c r="V7" s="961"/>
      <c r="W7" s="966"/>
      <c r="X7" s="806"/>
      <c r="Y7" s="968"/>
      <c r="Z7" s="806"/>
      <c r="AA7" s="968"/>
      <c r="AB7" s="804"/>
      <c r="AC7" s="804"/>
      <c r="AD7" s="806"/>
      <c r="AE7" s="808"/>
      <c r="AF7" s="806"/>
      <c r="AG7" s="968"/>
      <c r="AH7" s="806"/>
      <c r="AI7" s="968"/>
      <c r="AJ7" s="812"/>
      <c r="AK7" s="810"/>
      <c r="AL7" s="812"/>
      <c r="AM7" s="1073"/>
      <c r="AN7" s="1074"/>
      <c r="AO7" s="1075"/>
      <c r="AP7" s="966"/>
      <c r="AQ7" s="802"/>
      <c r="AR7" s="456"/>
      <c r="AS7" s="802"/>
      <c r="AT7" s="1038"/>
      <c r="AU7" s="802"/>
      <c r="AV7" s="457" t="s">
        <v>364</v>
      </c>
      <c r="AW7" s="457"/>
      <c r="AX7" s="457" t="s">
        <v>365</v>
      </c>
      <c r="AY7" s="458" t="s">
        <v>366</v>
      </c>
      <c r="AZ7" s="459" t="s">
        <v>206</v>
      </c>
      <c r="BA7" s="457" t="s">
        <v>367</v>
      </c>
      <c r="BB7" s="460" t="s">
        <v>368</v>
      </c>
      <c r="BC7" s="461"/>
      <c r="BD7" s="462" t="s">
        <v>712</v>
      </c>
      <c r="BE7" s="463">
        <v>0</v>
      </c>
      <c r="BF7" s="464" t="s">
        <v>369</v>
      </c>
      <c r="BG7" s="465" t="s">
        <v>713</v>
      </c>
      <c r="BH7" s="466">
        <v>1</v>
      </c>
      <c r="BI7" s="457" t="s">
        <v>614</v>
      </c>
      <c r="BJ7" s="456" t="s">
        <v>682</v>
      </c>
      <c r="BK7" s="467" t="s">
        <v>714</v>
      </c>
      <c r="BL7" s="467" t="s">
        <v>369</v>
      </c>
      <c r="BM7" s="468" t="s">
        <v>912</v>
      </c>
      <c r="BN7" s="469">
        <v>0</v>
      </c>
      <c r="BO7" s="470" t="s">
        <v>1014</v>
      </c>
      <c r="BP7" s="471" t="s">
        <v>1088</v>
      </c>
      <c r="BQ7" s="472" t="s">
        <v>1012</v>
      </c>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111"/>
      <c r="NI7" s="111"/>
      <c r="NJ7" s="111"/>
      <c r="NK7" s="111"/>
      <c r="NL7" s="111"/>
      <c r="NM7" s="111"/>
      <c r="NN7" s="111"/>
      <c r="NO7" s="111"/>
      <c r="NP7" s="111"/>
      <c r="NQ7" s="111"/>
      <c r="NR7" s="111"/>
      <c r="NS7" s="111"/>
      <c r="NT7" s="111"/>
      <c r="NU7" s="111"/>
      <c r="NV7" s="111"/>
      <c r="NW7" s="111"/>
      <c r="NX7" s="111"/>
      <c r="NY7" s="111"/>
      <c r="NZ7" s="111"/>
      <c r="OA7" s="111"/>
      <c r="OB7" s="111"/>
      <c r="OC7" s="111"/>
      <c r="OD7" s="111"/>
      <c r="OE7" s="111"/>
      <c r="OF7" s="111"/>
      <c r="OG7" s="111"/>
      <c r="OH7" s="111"/>
      <c r="OI7" s="111"/>
      <c r="OJ7" s="111"/>
      <c r="OK7" s="111"/>
      <c r="OL7" s="111"/>
      <c r="OM7" s="111"/>
      <c r="ON7" s="111"/>
      <c r="OO7" s="111"/>
      <c r="OP7" s="111"/>
      <c r="OQ7" s="111"/>
      <c r="OR7" s="111"/>
      <c r="OS7" s="111"/>
      <c r="OT7" s="111"/>
      <c r="OU7" s="111"/>
      <c r="OV7" s="111"/>
      <c r="OW7" s="111"/>
      <c r="OX7" s="111"/>
      <c r="OY7" s="111"/>
      <c r="OZ7" s="111"/>
      <c r="PA7" s="111"/>
      <c r="PB7" s="111"/>
      <c r="PC7" s="111"/>
      <c r="PD7" s="111"/>
      <c r="PE7" s="111"/>
      <c r="PF7" s="111"/>
      <c r="PG7" s="111"/>
      <c r="PH7" s="111"/>
      <c r="PI7" s="111"/>
      <c r="PJ7" s="111"/>
      <c r="PK7" s="111"/>
      <c r="PL7" s="111"/>
      <c r="PM7" s="111"/>
      <c r="PN7" s="111"/>
      <c r="PO7" s="111"/>
      <c r="PP7" s="111"/>
      <c r="PQ7" s="111"/>
      <c r="PR7" s="111"/>
      <c r="PS7" s="111"/>
      <c r="PT7" s="111"/>
      <c r="PU7" s="111"/>
      <c r="PV7" s="111"/>
      <c r="PW7" s="111"/>
      <c r="PX7" s="111"/>
      <c r="PY7" s="111"/>
      <c r="PZ7" s="111"/>
      <c r="QA7" s="111"/>
      <c r="QB7" s="111"/>
      <c r="QC7" s="111"/>
      <c r="QD7" s="111"/>
      <c r="QE7" s="111"/>
      <c r="QF7" s="111"/>
      <c r="QG7" s="111"/>
      <c r="QH7" s="111"/>
      <c r="QI7" s="111"/>
      <c r="QJ7" s="111"/>
      <c r="QK7" s="111"/>
      <c r="QL7" s="111"/>
      <c r="QM7" s="111"/>
      <c r="QN7" s="111"/>
      <c r="QO7" s="111"/>
      <c r="QP7" s="111"/>
      <c r="QQ7" s="111"/>
      <c r="QR7" s="111"/>
      <c r="QS7" s="111"/>
      <c r="QT7" s="111"/>
      <c r="QU7" s="111"/>
      <c r="QV7" s="111"/>
      <c r="QW7" s="111"/>
      <c r="QX7" s="111"/>
      <c r="QY7" s="111"/>
      <c r="QZ7" s="111"/>
      <c r="RA7" s="111"/>
      <c r="RB7" s="111"/>
      <c r="RC7" s="111"/>
      <c r="RD7" s="111"/>
      <c r="RE7" s="111"/>
      <c r="RF7" s="111"/>
      <c r="RG7" s="111"/>
      <c r="RH7" s="111"/>
      <c r="RI7" s="111"/>
      <c r="RJ7" s="111"/>
      <c r="RK7" s="111"/>
      <c r="RL7" s="111"/>
      <c r="RM7" s="111"/>
      <c r="RN7" s="111"/>
      <c r="RO7" s="111"/>
      <c r="RP7" s="111"/>
      <c r="RQ7" s="111"/>
      <c r="RR7" s="111"/>
      <c r="RS7" s="111"/>
      <c r="RT7" s="111"/>
      <c r="RU7" s="111"/>
      <c r="RV7" s="111"/>
      <c r="RW7" s="111"/>
      <c r="RX7" s="111"/>
      <c r="RY7" s="111"/>
      <c r="RZ7" s="111"/>
      <c r="SA7" s="111"/>
      <c r="SB7" s="111"/>
      <c r="SC7" s="111"/>
      <c r="SD7" s="111"/>
      <c r="SE7" s="111"/>
      <c r="SF7" s="111"/>
      <c r="SG7" s="111"/>
      <c r="SH7" s="111"/>
      <c r="SI7" s="111"/>
      <c r="SJ7" s="111"/>
      <c r="SK7" s="111"/>
      <c r="SL7" s="111"/>
      <c r="SM7" s="111"/>
      <c r="SN7" s="111"/>
      <c r="SO7" s="111"/>
      <c r="SP7" s="111"/>
      <c r="SQ7" s="111"/>
      <c r="SR7" s="111"/>
      <c r="SS7" s="111"/>
      <c r="ST7" s="111"/>
      <c r="SU7" s="111"/>
      <c r="SV7" s="111"/>
      <c r="SW7" s="111"/>
      <c r="SX7" s="111"/>
      <c r="SY7" s="111"/>
      <c r="SZ7" s="111"/>
      <c r="TA7" s="111"/>
      <c r="TB7" s="111"/>
      <c r="TC7" s="111"/>
      <c r="TD7" s="111"/>
      <c r="TE7" s="111"/>
      <c r="TF7" s="111"/>
      <c r="TG7" s="111"/>
      <c r="TH7" s="111"/>
      <c r="TI7" s="111"/>
      <c r="TJ7" s="111"/>
      <c r="TK7" s="111"/>
      <c r="TL7" s="111"/>
      <c r="TM7" s="111"/>
      <c r="TN7" s="111"/>
      <c r="TO7" s="111"/>
      <c r="TP7" s="111"/>
      <c r="TQ7" s="111"/>
      <c r="TR7" s="111"/>
      <c r="TS7" s="111"/>
      <c r="TT7" s="111"/>
      <c r="TU7" s="111"/>
      <c r="TV7" s="111"/>
      <c r="TW7" s="111"/>
      <c r="TX7" s="111"/>
      <c r="TY7" s="111"/>
      <c r="TZ7" s="111"/>
      <c r="UA7" s="111"/>
      <c r="UB7" s="111"/>
      <c r="UC7" s="111"/>
      <c r="UD7" s="111"/>
      <c r="UE7" s="111"/>
      <c r="UF7" s="111"/>
      <c r="UG7" s="111"/>
      <c r="UH7" s="111"/>
      <c r="UI7" s="111"/>
      <c r="UJ7" s="111"/>
      <c r="UK7" s="111"/>
      <c r="UL7" s="111"/>
      <c r="UM7" s="111"/>
      <c r="UN7" s="111"/>
      <c r="UO7" s="111"/>
      <c r="UP7" s="111"/>
      <c r="UQ7" s="111"/>
      <c r="UR7" s="111"/>
      <c r="US7" s="111"/>
      <c r="UT7" s="111"/>
      <c r="UU7" s="111"/>
      <c r="UV7" s="111"/>
      <c r="UW7" s="111"/>
      <c r="UX7" s="111"/>
      <c r="UY7" s="111"/>
      <c r="UZ7" s="111"/>
      <c r="VA7" s="111"/>
      <c r="VB7" s="111"/>
      <c r="VC7" s="111"/>
      <c r="VD7" s="111"/>
      <c r="VE7" s="111"/>
      <c r="VF7" s="111"/>
      <c r="VG7" s="111"/>
      <c r="VH7" s="111"/>
      <c r="VI7" s="111"/>
      <c r="VJ7" s="111"/>
      <c r="VK7" s="111"/>
      <c r="VL7" s="111"/>
      <c r="VM7" s="111"/>
      <c r="VN7" s="111"/>
      <c r="VO7" s="111"/>
      <c r="VP7" s="111"/>
      <c r="VQ7" s="111"/>
      <c r="VR7" s="111"/>
      <c r="VS7" s="111"/>
      <c r="VT7" s="111"/>
      <c r="VU7" s="111"/>
      <c r="VV7" s="111"/>
      <c r="VW7" s="111"/>
      <c r="VX7" s="111"/>
      <c r="VY7" s="111"/>
      <c r="VZ7" s="111"/>
      <c r="WA7" s="111"/>
      <c r="WB7" s="111"/>
      <c r="WC7" s="111"/>
      <c r="WD7" s="111"/>
      <c r="WE7" s="111"/>
      <c r="WF7" s="111"/>
      <c r="WG7" s="111"/>
      <c r="WH7" s="111"/>
      <c r="WI7" s="111"/>
      <c r="WJ7" s="111"/>
      <c r="WK7" s="111"/>
      <c r="WL7" s="111"/>
      <c r="WM7" s="111"/>
      <c r="WN7" s="111"/>
      <c r="WO7" s="111"/>
      <c r="WP7" s="111"/>
      <c r="WQ7" s="111"/>
      <c r="WR7" s="111"/>
      <c r="WS7" s="111"/>
      <c r="WT7" s="111"/>
      <c r="WU7" s="111"/>
      <c r="WV7" s="111"/>
      <c r="WW7" s="111"/>
      <c r="WX7" s="111"/>
      <c r="WY7" s="111"/>
      <c r="WZ7" s="111"/>
      <c r="XA7" s="111"/>
      <c r="XB7" s="111"/>
      <c r="XC7" s="111"/>
      <c r="XD7" s="111"/>
      <c r="XE7" s="111"/>
      <c r="XF7" s="111"/>
      <c r="XG7" s="111"/>
      <c r="XH7" s="111"/>
      <c r="XI7" s="111"/>
      <c r="XJ7" s="111"/>
      <c r="XK7" s="111"/>
      <c r="XL7" s="111"/>
      <c r="XM7" s="111"/>
      <c r="XN7" s="111"/>
      <c r="XO7" s="111"/>
      <c r="XP7" s="111"/>
      <c r="XQ7" s="111"/>
      <c r="XR7" s="111"/>
      <c r="XS7" s="111"/>
      <c r="XT7" s="111"/>
      <c r="XU7" s="111"/>
      <c r="XV7" s="111"/>
      <c r="XW7" s="111"/>
      <c r="XX7" s="111"/>
      <c r="XY7" s="111"/>
      <c r="XZ7" s="111"/>
      <c r="YA7" s="111"/>
      <c r="YB7" s="111"/>
      <c r="YC7" s="111"/>
      <c r="YD7" s="111"/>
      <c r="YE7" s="111"/>
      <c r="YF7" s="111"/>
      <c r="YG7" s="111"/>
      <c r="YH7" s="111"/>
      <c r="YI7" s="111"/>
      <c r="YJ7" s="111"/>
      <c r="YK7" s="111"/>
      <c r="YL7" s="111"/>
      <c r="YM7" s="111"/>
      <c r="YN7" s="111"/>
      <c r="YO7" s="111"/>
      <c r="YP7" s="111"/>
      <c r="YQ7" s="111"/>
      <c r="YR7" s="111"/>
      <c r="YS7" s="111"/>
      <c r="YT7" s="111"/>
      <c r="YU7" s="111"/>
      <c r="YV7" s="111"/>
      <c r="YW7" s="111"/>
      <c r="YX7" s="111"/>
      <c r="YY7" s="111"/>
      <c r="YZ7" s="111"/>
      <c r="ZA7" s="111"/>
      <c r="ZB7" s="111"/>
      <c r="ZC7" s="111"/>
      <c r="ZD7" s="111"/>
      <c r="ZE7" s="111"/>
      <c r="ZF7" s="111"/>
      <c r="ZG7" s="111"/>
      <c r="ZH7" s="111"/>
      <c r="ZI7" s="111"/>
      <c r="ZJ7" s="111"/>
      <c r="ZK7" s="111"/>
      <c r="ZL7" s="111"/>
      <c r="ZM7" s="111"/>
      <c r="ZN7" s="111"/>
      <c r="ZO7" s="111"/>
      <c r="ZP7" s="111"/>
      <c r="ZQ7" s="111"/>
      <c r="ZR7" s="111"/>
      <c r="ZS7" s="111"/>
      <c r="ZT7" s="111"/>
      <c r="ZU7" s="111"/>
      <c r="ZV7" s="111"/>
      <c r="ZW7" s="111"/>
      <c r="ZX7" s="111"/>
      <c r="ZY7" s="111"/>
      <c r="ZZ7" s="111"/>
      <c r="AAA7" s="111"/>
      <c r="AAB7" s="111"/>
      <c r="AAC7" s="111"/>
      <c r="AAD7" s="111"/>
      <c r="AAE7" s="111"/>
      <c r="AAF7" s="111"/>
      <c r="AAG7" s="111"/>
      <c r="AAH7" s="111"/>
      <c r="AAI7" s="111"/>
      <c r="AAJ7" s="111"/>
      <c r="AAK7" s="111"/>
      <c r="AAL7" s="111"/>
      <c r="AAM7" s="111"/>
      <c r="AAN7" s="111"/>
      <c r="AAO7" s="111"/>
      <c r="AAP7" s="111"/>
      <c r="AAQ7" s="111"/>
      <c r="AAR7" s="111"/>
      <c r="AAS7" s="111"/>
      <c r="AAT7" s="111"/>
      <c r="AAU7" s="111"/>
      <c r="AAV7" s="111"/>
      <c r="AAW7" s="111"/>
      <c r="AAX7" s="111"/>
      <c r="AAY7" s="111"/>
      <c r="AAZ7" s="111"/>
      <c r="ABA7" s="111"/>
      <c r="ABB7" s="111"/>
      <c r="ABC7" s="111"/>
      <c r="ABD7" s="111"/>
      <c r="ABE7" s="111"/>
      <c r="ABF7" s="111"/>
      <c r="ABG7" s="111"/>
      <c r="ABH7" s="111"/>
      <c r="ABI7" s="111"/>
      <c r="ABJ7" s="111"/>
      <c r="ABK7" s="111"/>
      <c r="ABL7" s="111"/>
      <c r="ABM7" s="111"/>
      <c r="ABN7" s="111"/>
      <c r="ABO7" s="111"/>
      <c r="ABP7" s="111"/>
      <c r="ABQ7" s="111"/>
      <c r="ABR7" s="111"/>
      <c r="ABS7" s="111"/>
      <c r="ABT7" s="111"/>
      <c r="ABU7" s="111"/>
      <c r="ABV7" s="111"/>
      <c r="ABW7" s="111"/>
      <c r="ABX7" s="111"/>
      <c r="ABY7" s="111"/>
      <c r="ABZ7" s="111"/>
      <c r="ACA7" s="111"/>
      <c r="ACB7" s="111"/>
      <c r="ACC7" s="111"/>
      <c r="ACD7" s="111"/>
      <c r="ACE7" s="111"/>
      <c r="ACF7" s="111"/>
      <c r="ACG7" s="111"/>
      <c r="ACH7" s="111"/>
      <c r="ACI7" s="111"/>
      <c r="ACJ7" s="111"/>
      <c r="ACK7" s="111"/>
      <c r="ACL7" s="111"/>
      <c r="ACM7" s="111"/>
      <c r="ACN7" s="111"/>
      <c r="ACO7" s="111"/>
      <c r="ACP7" s="111"/>
      <c r="ACQ7" s="111"/>
      <c r="ACR7" s="111"/>
      <c r="ACS7" s="111"/>
      <c r="ACT7" s="111"/>
      <c r="ACU7" s="111"/>
      <c r="ACV7" s="111"/>
      <c r="ACW7" s="111"/>
      <c r="ACX7" s="111"/>
      <c r="ACY7" s="111"/>
      <c r="ACZ7" s="111"/>
      <c r="ADA7" s="111"/>
      <c r="ADB7" s="111"/>
      <c r="ADC7" s="111"/>
      <c r="ADD7" s="111"/>
      <c r="ADE7" s="111"/>
      <c r="ADF7" s="111"/>
      <c r="ADG7" s="111"/>
      <c r="ADH7" s="111"/>
      <c r="ADI7" s="111"/>
      <c r="ADJ7" s="111"/>
      <c r="ADK7" s="111"/>
      <c r="ADL7" s="111"/>
      <c r="ADM7" s="111"/>
      <c r="ADN7" s="111"/>
      <c r="ADO7" s="111"/>
      <c r="ADP7" s="111"/>
      <c r="ADQ7" s="111"/>
      <c r="ADR7" s="111"/>
      <c r="ADS7" s="111"/>
      <c r="ADT7" s="111"/>
      <c r="ADU7" s="111"/>
      <c r="ADV7" s="111"/>
      <c r="ADW7" s="111"/>
      <c r="ADX7" s="111"/>
      <c r="ADY7" s="111"/>
      <c r="ADZ7" s="111"/>
      <c r="AEA7" s="111"/>
      <c r="AEB7" s="111"/>
      <c r="AEC7" s="111"/>
      <c r="AED7" s="111"/>
      <c r="AEE7" s="111"/>
      <c r="AEF7" s="111"/>
      <c r="AEG7" s="111"/>
      <c r="AEH7" s="111"/>
      <c r="AEI7" s="111"/>
      <c r="AEJ7" s="111"/>
      <c r="AEK7" s="111"/>
      <c r="AEL7" s="111"/>
      <c r="AEM7" s="111"/>
      <c r="AEN7" s="111"/>
      <c r="AEO7" s="111"/>
      <c r="AEP7" s="111"/>
      <c r="AEQ7" s="111"/>
      <c r="AER7" s="111"/>
      <c r="AES7" s="111"/>
      <c r="AET7" s="111"/>
      <c r="AEU7" s="111"/>
      <c r="AEV7" s="111"/>
      <c r="AEW7" s="111"/>
      <c r="AEX7" s="111"/>
      <c r="AEY7" s="111"/>
      <c r="AEZ7" s="111"/>
      <c r="AFA7" s="111"/>
      <c r="AFB7" s="111"/>
      <c r="AFC7" s="111"/>
      <c r="AFD7" s="111"/>
      <c r="AFE7" s="111"/>
      <c r="AFF7" s="111"/>
      <c r="AFG7" s="111"/>
      <c r="AFH7" s="111"/>
      <c r="AFI7" s="111"/>
      <c r="AFJ7" s="111"/>
      <c r="AFK7" s="111"/>
      <c r="AFL7" s="111"/>
      <c r="AFM7" s="111"/>
      <c r="AFN7" s="111"/>
      <c r="AFO7" s="111"/>
      <c r="AFP7" s="111"/>
      <c r="AFQ7" s="111"/>
      <c r="AFR7" s="111"/>
      <c r="AFS7" s="111"/>
      <c r="AFT7" s="111"/>
      <c r="AFU7" s="111"/>
      <c r="AFV7" s="111"/>
      <c r="AFW7" s="111"/>
      <c r="AFX7" s="111"/>
      <c r="AFY7" s="111"/>
      <c r="AFZ7" s="111"/>
      <c r="AGA7" s="111"/>
      <c r="AGB7" s="111"/>
      <c r="AGC7" s="111"/>
      <c r="AGD7" s="111"/>
      <c r="AGE7" s="111"/>
      <c r="AGF7" s="111"/>
      <c r="AGG7" s="111"/>
      <c r="AGH7" s="111"/>
      <c r="AGI7" s="111"/>
      <c r="AGJ7" s="111"/>
      <c r="AGK7" s="111"/>
      <c r="AGL7" s="111"/>
      <c r="AGM7" s="111"/>
      <c r="AGN7" s="111"/>
      <c r="AGO7" s="111"/>
      <c r="AGP7" s="111"/>
      <c r="AGQ7" s="111"/>
      <c r="AGR7" s="111"/>
      <c r="AGS7" s="111"/>
      <c r="AGT7" s="111"/>
      <c r="AGU7" s="111"/>
      <c r="AGV7" s="111"/>
      <c r="AGW7" s="111"/>
      <c r="AGX7" s="111"/>
      <c r="AGY7" s="111"/>
      <c r="AGZ7" s="111"/>
      <c r="AHA7" s="111"/>
      <c r="AHB7" s="111"/>
      <c r="AHC7" s="111"/>
      <c r="AHD7" s="111"/>
      <c r="AHE7" s="111"/>
      <c r="AHF7" s="111"/>
      <c r="AHG7" s="111"/>
      <c r="AHH7" s="111"/>
      <c r="AHI7" s="111"/>
      <c r="AHJ7" s="111"/>
      <c r="AHK7" s="111"/>
      <c r="AHL7" s="111"/>
      <c r="AHM7" s="111"/>
      <c r="AHN7" s="111"/>
      <c r="AHO7" s="111"/>
      <c r="AHP7" s="111"/>
      <c r="AHQ7" s="111"/>
      <c r="AHR7" s="111"/>
      <c r="AHS7" s="111"/>
      <c r="AHT7" s="111"/>
      <c r="AHU7" s="111"/>
      <c r="AHV7" s="111"/>
      <c r="AHW7" s="111"/>
      <c r="AHX7" s="111"/>
      <c r="AHY7" s="111"/>
      <c r="AHZ7" s="111"/>
      <c r="AIA7" s="111"/>
      <c r="AIB7" s="111"/>
      <c r="AIC7" s="111"/>
      <c r="AID7" s="111"/>
      <c r="AIE7" s="111"/>
      <c r="AIF7" s="111"/>
      <c r="AIG7" s="111"/>
      <c r="AIH7" s="111"/>
      <c r="AII7" s="111"/>
      <c r="AIJ7" s="111"/>
      <c r="AIK7" s="111"/>
      <c r="AIL7" s="111"/>
      <c r="AIM7" s="111"/>
      <c r="AIN7" s="111"/>
      <c r="AIO7" s="111"/>
      <c r="AIP7" s="111"/>
      <c r="AIQ7" s="111"/>
      <c r="AIR7" s="111"/>
      <c r="AIS7" s="111"/>
      <c r="AIT7" s="111"/>
      <c r="AIU7" s="111"/>
      <c r="AIV7" s="111"/>
      <c r="AIW7" s="111"/>
      <c r="AIX7" s="111"/>
      <c r="AIY7" s="111"/>
      <c r="AIZ7" s="111"/>
      <c r="AJA7" s="111"/>
      <c r="AJB7" s="111"/>
      <c r="AJC7" s="111"/>
      <c r="AJD7" s="111"/>
      <c r="AJE7" s="111"/>
      <c r="AJF7" s="111"/>
      <c r="AJG7" s="111"/>
      <c r="AJH7" s="111"/>
      <c r="AJI7" s="111"/>
      <c r="AJJ7" s="111"/>
      <c r="AJK7" s="111"/>
      <c r="AJL7" s="111"/>
      <c r="AJM7" s="111"/>
      <c r="AJN7" s="111"/>
      <c r="AJO7" s="111"/>
      <c r="AJP7" s="111"/>
      <c r="AJQ7" s="111"/>
      <c r="AJR7" s="111"/>
      <c r="AJS7" s="111"/>
      <c r="AJT7" s="111"/>
      <c r="AJU7" s="111"/>
      <c r="AJV7" s="111"/>
      <c r="AJW7" s="111"/>
      <c r="AJX7" s="111"/>
      <c r="AJY7" s="111"/>
      <c r="AJZ7" s="111"/>
      <c r="AKA7" s="111"/>
      <c r="AKB7" s="111"/>
      <c r="AKC7" s="111"/>
      <c r="AKD7" s="111"/>
      <c r="AKE7" s="111"/>
      <c r="AKF7" s="111"/>
      <c r="AKG7" s="111"/>
      <c r="AKH7" s="111"/>
      <c r="AKI7" s="111"/>
      <c r="AKJ7" s="111"/>
      <c r="AKK7" s="111"/>
      <c r="AKL7" s="111"/>
      <c r="AKM7" s="111"/>
      <c r="AKN7" s="111"/>
      <c r="AKO7" s="111"/>
      <c r="AKP7" s="111"/>
      <c r="AKQ7" s="111"/>
      <c r="AKR7" s="111"/>
      <c r="AKS7" s="111"/>
      <c r="AKT7" s="111"/>
      <c r="AKU7" s="111"/>
      <c r="AKV7" s="111"/>
      <c r="AKW7" s="111"/>
      <c r="AKX7" s="111"/>
      <c r="AKY7" s="111"/>
      <c r="AKZ7" s="111"/>
      <c r="ALA7" s="111"/>
      <c r="ALB7" s="111"/>
      <c r="ALC7" s="111"/>
      <c r="ALD7" s="111"/>
      <c r="ALE7" s="111"/>
      <c r="ALF7" s="111"/>
      <c r="ALG7" s="111"/>
      <c r="ALH7" s="111"/>
      <c r="ALI7" s="111"/>
      <c r="ALJ7" s="111"/>
      <c r="ALK7" s="111"/>
      <c r="ALL7" s="111"/>
      <c r="ALM7" s="111"/>
      <c r="ALN7" s="111"/>
      <c r="ALO7" s="111"/>
      <c r="ALP7" s="111"/>
      <c r="ALQ7" s="111"/>
      <c r="ALR7" s="111"/>
      <c r="ALS7" s="111"/>
      <c r="ALT7" s="111"/>
      <c r="ALU7" s="111"/>
      <c r="ALV7" s="111"/>
      <c r="ALW7" s="111"/>
      <c r="ALX7" s="111"/>
      <c r="ALY7" s="111"/>
      <c r="ALZ7" s="111"/>
      <c r="AMA7" s="111"/>
      <c r="AMB7" s="111"/>
      <c r="AMC7" s="111"/>
      <c r="AMD7" s="111"/>
      <c r="AME7" s="111"/>
      <c r="AMF7" s="111"/>
      <c r="AMG7" s="111"/>
      <c r="AMH7" s="111"/>
      <c r="AMI7" s="111"/>
      <c r="AMJ7" s="111"/>
      <c r="AMK7" s="111"/>
      <c r="AML7" s="111"/>
      <c r="AMM7" s="111"/>
      <c r="AMN7" s="111"/>
      <c r="AMO7" s="111"/>
      <c r="AMP7" s="111"/>
      <c r="AMQ7" s="111"/>
      <c r="AMR7" s="111"/>
      <c r="AMS7" s="111"/>
      <c r="AMT7" s="111"/>
      <c r="AMU7" s="111"/>
      <c r="AMV7" s="111"/>
      <c r="AMW7" s="111"/>
      <c r="AMX7" s="111"/>
      <c r="AMY7" s="111"/>
      <c r="AMZ7" s="111"/>
      <c r="ANA7" s="111"/>
      <c r="ANB7" s="111"/>
      <c r="ANC7" s="111"/>
      <c r="AND7" s="111"/>
      <c r="ANE7" s="111"/>
      <c r="ANF7" s="111"/>
      <c r="ANG7" s="111"/>
      <c r="ANH7" s="111"/>
      <c r="ANI7" s="111"/>
      <c r="ANJ7" s="111"/>
      <c r="ANK7" s="111"/>
      <c r="ANL7" s="111"/>
      <c r="ANM7" s="111"/>
      <c r="ANN7" s="111"/>
      <c r="ANO7" s="111"/>
      <c r="ANP7" s="111"/>
      <c r="ANQ7" s="111"/>
      <c r="ANR7" s="111"/>
      <c r="ANS7" s="111"/>
      <c r="ANT7" s="111"/>
      <c r="ANU7" s="111"/>
      <c r="ANV7" s="111"/>
      <c r="ANW7" s="111"/>
      <c r="ANX7" s="111"/>
      <c r="ANY7" s="111"/>
      <c r="ANZ7" s="111"/>
      <c r="AOA7" s="111"/>
      <c r="AOB7" s="111"/>
      <c r="AOC7" s="111"/>
      <c r="AOD7" s="111"/>
      <c r="AOE7" s="111"/>
      <c r="AOF7" s="111"/>
      <c r="AOG7" s="111"/>
      <c r="AOH7" s="111"/>
      <c r="AOI7" s="111"/>
      <c r="AOJ7" s="111"/>
      <c r="AOK7" s="111"/>
      <c r="AOL7" s="111"/>
      <c r="AOM7" s="111"/>
      <c r="AON7" s="111"/>
      <c r="AOO7" s="111"/>
      <c r="AOP7" s="111"/>
      <c r="AOQ7" s="111"/>
      <c r="AOR7" s="111"/>
      <c r="AOS7" s="111"/>
      <c r="AOT7" s="111"/>
      <c r="AOU7" s="111"/>
      <c r="AOV7" s="111"/>
      <c r="AOW7" s="111"/>
      <c r="AOX7" s="111"/>
      <c r="AOY7" s="111"/>
      <c r="AOZ7" s="111"/>
      <c r="APA7" s="111"/>
      <c r="APB7" s="111"/>
      <c r="APC7" s="111"/>
      <c r="APD7" s="111"/>
      <c r="APE7" s="111"/>
      <c r="APF7" s="111"/>
      <c r="APG7" s="111"/>
      <c r="APH7" s="111"/>
      <c r="API7" s="111"/>
      <c r="APJ7" s="111"/>
      <c r="APK7" s="111"/>
      <c r="APL7" s="111"/>
      <c r="APM7" s="111"/>
      <c r="APN7" s="111"/>
      <c r="APO7" s="111"/>
      <c r="APP7" s="111"/>
      <c r="APQ7" s="111"/>
      <c r="APR7" s="111"/>
      <c r="APS7" s="111"/>
      <c r="APT7" s="111"/>
      <c r="APU7" s="111"/>
      <c r="APV7" s="111"/>
      <c r="APW7" s="111"/>
      <c r="APX7" s="111"/>
      <c r="APY7" s="111"/>
      <c r="APZ7" s="111"/>
      <c r="AQA7" s="111"/>
      <c r="AQB7" s="111"/>
      <c r="AQC7" s="111"/>
      <c r="AQD7" s="111"/>
      <c r="AQE7" s="111"/>
      <c r="AQF7" s="111"/>
      <c r="AQG7" s="111"/>
      <c r="AQH7" s="111"/>
      <c r="AQI7" s="111"/>
      <c r="AQJ7" s="111"/>
      <c r="AQK7" s="111"/>
      <c r="AQL7" s="111"/>
      <c r="AQM7" s="111"/>
      <c r="AQN7" s="111"/>
      <c r="AQO7" s="111"/>
      <c r="AQP7" s="111"/>
      <c r="AQQ7" s="111"/>
      <c r="AQR7" s="111"/>
      <c r="AQS7" s="111"/>
      <c r="AQT7" s="111"/>
      <c r="AQU7" s="111"/>
      <c r="AQV7" s="111"/>
      <c r="AQW7" s="111"/>
      <c r="AQX7" s="111"/>
      <c r="AQY7" s="111"/>
      <c r="AQZ7" s="111"/>
      <c r="ARA7" s="111"/>
      <c r="ARB7" s="111"/>
      <c r="ARC7" s="111"/>
      <c r="ARD7" s="111"/>
      <c r="ARE7" s="111"/>
      <c r="ARF7" s="111"/>
      <c r="ARG7" s="111"/>
      <c r="ARH7" s="111"/>
      <c r="ARI7" s="111"/>
      <c r="ARJ7" s="111"/>
      <c r="ARK7" s="111"/>
      <c r="ARL7" s="111"/>
      <c r="ARM7" s="111"/>
      <c r="ARN7" s="111"/>
      <c r="ARO7" s="111"/>
      <c r="ARP7" s="111"/>
      <c r="ARQ7" s="111"/>
      <c r="ARR7" s="111"/>
      <c r="ARS7" s="111"/>
      <c r="ART7" s="111"/>
      <c r="ARU7" s="111"/>
      <c r="ARV7" s="111"/>
      <c r="ARW7" s="111"/>
      <c r="ARX7" s="111"/>
      <c r="ARY7" s="111"/>
      <c r="ARZ7" s="111"/>
      <c r="ASA7" s="111"/>
      <c r="ASB7" s="111"/>
      <c r="ASC7" s="111"/>
      <c r="ASD7" s="111"/>
      <c r="ASE7" s="111"/>
      <c r="ASF7" s="111"/>
      <c r="ASG7" s="111"/>
      <c r="ASH7" s="111"/>
      <c r="ASI7" s="111"/>
      <c r="ASJ7" s="111"/>
      <c r="ASK7" s="111"/>
      <c r="ASL7" s="111"/>
      <c r="ASM7" s="111"/>
      <c r="ASN7" s="111"/>
      <c r="ASO7" s="111"/>
      <c r="ASP7" s="111"/>
      <c r="ASQ7" s="111"/>
      <c r="ASR7" s="111"/>
      <c r="ASS7" s="111"/>
      <c r="AST7" s="111"/>
      <c r="ASU7" s="111"/>
      <c r="ASV7" s="111"/>
      <c r="ASW7" s="111"/>
      <c r="ASX7" s="111"/>
      <c r="ASY7" s="111"/>
      <c r="ASZ7" s="111"/>
      <c r="ATA7" s="111"/>
      <c r="ATB7" s="111"/>
      <c r="ATC7" s="111"/>
      <c r="ATD7" s="111"/>
      <c r="ATE7" s="111"/>
      <c r="ATF7" s="111"/>
      <c r="ATG7" s="111"/>
      <c r="ATH7" s="111"/>
      <c r="ATI7" s="111"/>
      <c r="ATJ7" s="111"/>
      <c r="ATK7" s="111"/>
      <c r="ATL7" s="111"/>
      <c r="ATM7" s="111"/>
      <c r="ATN7" s="111"/>
      <c r="ATO7" s="111"/>
      <c r="ATP7" s="111"/>
      <c r="ATQ7" s="111"/>
      <c r="ATR7" s="111"/>
      <c r="ATS7" s="111"/>
      <c r="ATT7" s="111"/>
      <c r="ATU7" s="111"/>
      <c r="ATV7" s="111"/>
      <c r="ATW7" s="111"/>
      <c r="ATX7" s="111"/>
      <c r="ATY7" s="111"/>
      <c r="ATZ7" s="111"/>
      <c r="AUA7" s="111"/>
      <c r="AUB7" s="111"/>
      <c r="AUC7" s="111"/>
      <c r="AUD7" s="111"/>
      <c r="AUE7" s="111"/>
      <c r="AUF7" s="111"/>
      <c r="AUG7" s="111"/>
      <c r="AUH7" s="111"/>
      <c r="AUI7" s="111"/>
      <c r="AUJ7" s="111"/>
      <c r="AUK7" s="111"/>
      <c r="AUL7" s="111"/>
      <c r="AUM7" s="111"/>
      <c r="AUN7" s="111"/>
      <c r="AUO7" s="111"/>
      <c r="AUP7" s="111"/>
      <c r="AUQ7" s="111"/>
      <c r="AUR7" s="111"/>
      <c r="AUS7" s="111"/>
      <c r="AUT7" s="111"/>
      <c r="AUU7" s="111"/>
      <c r="AUV7" s="111"/>
      <c r="AUW7" s="111"/>
      <c r="AUX7" s="111"/>
      <c r="AUY7" s="111"/>
      <c r="AUZ7" s="111"/>
      <c r="AVA7" s="111"/>
      <c r="AVB7" s="111"/>
      <c r="AVC7" s="111"/>
      <c r="AVD7" s="111"/>
      <c r="AVE7" s="111"/>
      <c r="AVF7" s="111"/>
      <c r="AVG7" s="111"/>
      <c r="AVH7" s="111"/>
      <c r="AVI7" s="111"/>
      <c r="AVJ7" s="111"/>
      <c r="AVK7" s="111"/>
      <c r="AVL7" s="111"/>
      <c r="AVM7" s="111"/>
      <c r="AVN7" s="111"/>
      <c r="AVO7" s="111"/>
      <c r="AVP7" s="111"/>
      <c r="AVQ7" s="111"/>
      <c r="AVR7" s="111"/>
      <c r="AVS7" s="111"/>
      <c r="AVT7" s="111"/>
      <c r="AVU7" s="111"/>
      <c r="AVV7" s="111"/>
      <c r="AVW7" s="111"/>
      <c r="AVX7" s="111"/>
      <c r="AVY7" s="111"/>
      <c r="AVZ7" s="111"/>
      <c r="AWA7" s="111"/>
      <c r="AWB7" s="111"/>
      <c r="AWC7" s="111"/>
      <c r="AWD7" s="111"/>
      <c r="AWE7" s="111"/>
      <c r="AWF7" s="111"/>
      <c r="AWG7" s="111"/>
      <c r="AWH7" s="111"/>
      <c r="AWI7" s="111"/>
      <c r="AWJ7" s="111"/>
      <c r="AWK7" s="111"/>
      <c r="AWL7" s="111"/>
      <c r="AWM7" s="111"/>
      <c r="AWN7" s="111"/>
      <c r="AWO7" s="111"/>
      <c r="AWP7" s="111"/>
      <c r="AWQ7" s="111"/>
      <c r="AWR7" s="111"/>
      <c r="AWS7" s="111"/>
      <c r="AWT7" s="111"/>
      <c r="AWU7" s="111"/>
      <c r="AWV7" s="111"/>
      <c r="AWW7" s="111"/>
      <c r="AWX7" s="111"/>
      <c r="AWY7" s="111"/>
      <c r="AWZ7" s="111"/>
      <c r="AXA7" s="111"/>
      <c r="AXB7" s="111"/>
      <c r="AXC7" s="111"/>
      <c r="AXD7" s="111"/>
      <c r="AXE7" s="111"/>
      <c r="AXF7" s="111"/>
      <c r="AXG7" s="111"/>
      <c r="AXH7" s="111"/>
      <c r="AXI7" s="111"/>
      <c r="AXJ7" s="111"/>
      <c r="AXK7" s="111"/>
      <c r="AXL7" s="111"/>
      <c r="AXM7" s="111"/>
      <c r="AXN7" s="111"/>
      <c r="AXO7" s="111"/>
      <c r="AXP7" s="111"/>
      <c r="AXQ7" s="111"/>
      <c r="AXR7" s="111"/>
      <c r="AXS7" s="111"/>
      <c r="AXT7" s="111"/>
      <c r="AXU7" s="111"/>
      <c r="AXV7" s="111"/>
      <c r="AXW7" s="111"/>
      <c r="AXX7" s="111"/>
      <c r="AXY7" s="111"/>
      <c r="AXZ7" s="111"/>
      <c r="AYA7" s="111"/>
      <c r="AYB7" s="111"/>
      <c r="AYC7" s="111"/>
      <c r="AYD7" s="111"/>
      <c r="AYE7" s="111"/>
      <c r="AYF7" s="111"/>
      <c r="AYG7" s="111"/>
      <c r="AYH7" s="111"/>
      <c r="AYI7" s="111"/>
      <c r="AYJ7" s="111"/>
      <c r="AYK7" s="111"/>
      <c r="AYL7" s="111"/>
      <c r="AYM7" s="111"/>
      <c r="AYN7" s="111"/>
      <c r="AYO7" s="111"/>
      <c r="AYP7" s="111"/>
      <c r="AYQ7" s="111"/>
      <c r="AYR7" s="111"/>
      <c r="AYS7" s="111"/>
      <c r="AYT7" s="111"/>
      <c r="AYU7" s="111"/>
      <c r="AYV7" s="111"/>
      <c r="AYW7" s="111"/>
      <c r="AYX7" s="111"/>
      <c r="AYY7" s="111"/>
      <c r="AYZ7" s="111"/>
      <c r="AZA7" s="111"/>
      <c r="AZB7" s="111"/>
      <c r="AZC7" s="111"/>
      <c r="AZD7" s="111"/>
      <c r="AZE7" s="111"/>
      <c r="AZF7" s="111"/>
      <c r="AZG7" s="111"/>
      <c r="AZH7" s="111"/>
      <c r="AZI7" s="111"/>
      <c r="AZJ7" s="111"/>
      <c r="AZK7" s="111"/>
      <c r="AZL7" s="111"/>
      <c r="AZM7" s="111"/>
      <c r="AZN7" s="111"/>
      <c r="AZO7" s="111"/>
      <c r="AZP7" s="111"/>
      <c r="AZQ7" s="111"/>
      <c r="AZR7" s="111"/>
      <c r="AZS7" s="111"/>
      <c r="AZT7" s="111"/>
      <c r="AZU7" s="111"/>
      <c r="AZV7" s="111"/>
      <c r="AZW7" s="111"/>
      <c r="AZX7" s="111"/>
      <c r="AZY7" s="111"/>
      <c r="AZZ7" s="111"/>
      <c r="BAA7" s="111"/>
      <c r="BAB7" s="111"/>
      <c r="BAC7" s="111"/>
      <c r="BAD7" s="111"/>
      <c r="BAE7" s="111"/>
      <c r="BAF7" s="111"/>
      <c r="BAG7" s="111"/>
      <c r="BAH7" s="111"/>
      <c r="BAI7" s="111"/>
      <c r="BAJ7" s="111"/>
      <c r="BAK7" s="111"/>
      <c r="BAL7" s="111"/>
      <c r="BAM7" s="111"/>
      <c r="BAN7" s="111"/>
      <c r="BAO7" s="111"/>
      <c r="BAP7" s="111"/>
      <c r="BAQ7" s="111"/>
      <c r="BAR7" s="111"/>
      <c r="BAS7" s="111"/>
      <c r="BAT7" s="111"/>
      <c r="BAU7" s="111"/>
      <c r="BAV7" s="111"/>
      <c r="BAW7" s="111"/>
      <c r="BAX7" s="111"/>
      <c r="BAY7" s="111"/>
      <c r="BAZ7" s="111"/>
      <c r="BBA7" s="111"/>
      <c r="BBB7" s="111"/>
      <c r="BBC7" s="111"/>
      <c r="BBD7" s="111"/>
      <c r="BBE7" s="111"/>
      <c r="BBF7" s="111"/>
      <c r="BBG7" s="111"/>
      <c r="BBH7" s="111"/>
      <c r="BBI7" s="111"/>
      <c r="BBJ7" s="111"/>
      <c r="BBK7" s="111"/>
      <c r="BBL7" s="111"/>
      <c r="BBM7" s="111"/>
      <c r="BBN7" s="111"/>
      <c r="BBO7" s="111"/>
      <c r="BBP7" s="111"/>
      <c r="BBQ7" s="111"/>
      <c r="BBR7" s="111"/>
      <c r="BBS7" s="111"/>
      <c r="BBT7" s="111"/>
      <c r="BBU7" s="111"/>
      <c r="BBV7" s="111"/>
      <c r="BBW7" s="111"/>
      <c r="BBX7" s="111"/>
      <c r="BBY7" s="111"/>
      <c r="BBZ7" s="111"/>
      <c r="BCA7" s="111"/>
      <c r="BCB7" s="111"/>
      <c r="BCC7" s="111"/>
      <c r="BCD7" s="111"/>
      <c r="BCE7" s="111"/>
      <c r="BCF7" s="111"/>
      <c r="BCG7" s="111"/>
      <c r="BCH7" s="111"/>
      <c r="BCI7" s="111"/>
      <c r="BCJ7" s="111"/>
      <c r="BCK7" s="111"/>
      <c r="BCL7" s="111"/>
      <c r="BCM7" s="111"/>
      <c r="BCN7" s="111"/>
      <c r="BCO7" s="111"/>
      <c r="BCP7" s="111"/>
      <c r="BCQ7" s="111"/>
      <c r="BCR7" s="111"/>
      <c r="BCS7" s="111"/>
      <c r="BCT7" s="111"/>
      <c r="BCU7" s="111"/>
      <c r="BCV7" s="111"/>
      <c r="BCW7" s="111"/>
      <c r="BCX7" s="111"/>
      <c r="BCY7" s="111"/>
      <c r="BCZ7" s="111"/>
      <c r="BDA7" s="111"/>
      <c r="BDB7" s="111"/>
      <c r="BDC7" s="111"/>
      <c r="BDD7" s="111"/>
      <c r="BDE7" s="111"/>
      <c r="BDF7" s="111"/>
      <c r="BDG7" s="111"/>
      <c r="BDH7" s="111"/>
      <c r="BDI7" s="111"/>
      <c r="BDJ7" s="111"/>
      <c r="BDK7" s="111"/>
      <c r="BDL7" s="111"/>
      <c r="BDM7" s="111"/>
      <c r="BDN7" s="111"/>
      <c r="BDO7" s="111"/>
      <c r="BDP7" s="111"/>
      <c r="BDQ7" s="111"/>
      <c r="BDR7" s="111"/>
      <c r="BDS7" s="111"/>
      <c r="BDT7" s="111"/>
      <c r="BDU7" s="111"/>
      <c r="BDV7" s="111"/>
      <c r="BDW7" s="111"/>
      <c r="BDX7" s="111"/>
      <c r="BDY7" s="111"/>
      <c r="BDZ7" s="111"/>
      <c r="BEA7" s="111"/>
      <c r="BEB7" s="111"/>
      <c r="BEC7" s="111"/>
      <c r="BED7" s="111"/>
      <c r="BEE7" s="111"/>
      <c r="BEF7" s="111"/>
      <c r="BEG7" s="111"/>
      <c r="BEH7" s="111"/>
      <c r="BEI7" s="111"/>
      <c r="BEJ7" s="111"/>
      <c r="BEK7" s="111"/>
      <c r="BEL7" s="111"/>
      <c r="BEM7" s="111"/>
      <c r="BEN7" s="111"/>
      <c r="BEO7" s="111"/>
      <c r="BEP7" s="111"/>
      <c r="BEQ7" s="111"/>
      <c r="BER7" s="111"/>
      <c r="BES7" s="111"/>
      <c r="BET7" s="111"/>
      <c r="BEU7" s="111"/>
      <c r="BEV7" s="111"/>
      <c r="BEW7" s="111"/>
      <c r="BEX7" s="111"/>
      <c r="BEY7" s="111"/>
      <c r="BEZ7" s="111"/>
      <c r="BFA7" s="111"/>
      <c r="BFB7" s="111"/>
      <c r="BFC7" s="111"/>
      <c r="BFD7" s="111"/>
      <c r="BFE7" s="111"/>
      <c r="BFF7" s="111"/>
      <c r="BFG7" s="111"/>
      <c r="BFH7" s="111"/>
      <c r="BFI7" s="111"/>
      <c r="BFJ7" s="111"/>
      <c r="BFK7" s="111"/>
      <c r="BFL7" s="111"/>
      <c r="BFM7" s="111"/>
      <c r="BFN7" s="111"/>
      <c r="BFO7" s="111"/>
      <c r="BFP7" s="111"/>
      <c r="BFQ7" s="111"/>
      <c r="BFR7" s="111"/>
      <c r="BFS7" s="111"/>
      <c r="BFT7" s="111"/>
      <c r="BFU7" s="111"/>
      <c r="BFV7" s="111"/>
      <c r="BFW7" s="111"/>
      <c r="BFX7" s="111"/>
      <c r="BFY7" s="111"/>
      <c r="BFZ7" s="111"/>
      <c r="BGA7" s="111"/>
      <c r="BGB7" s="111"/>
      <c r="BGC7" s="111"/>
      <c r="BGD7" s="111"/>
      <c r="BGE7" s="111"/>
      <c r="BGF7" s="111"/>
      <c r="BGG7" s="111"/>
      <c r="BGH7" s="111"/>
      <c r="BGI7" s="111"/>
      <c r="BGJ7" s="111"/>
      <c r="BGK7" s="111"/>
      <c r="BGL7" s="111"/>
      <c r="BGM7" s="111"/>
      <c r="BGN7" s="111"/>
      <c r="BGO7" s="111"/>
      <c r="BGP7" s="111"/>
      <c r="BGQ7" s="111"/>
      <c r="BGR7" s="111"/>
      <c r="BGS7" s="111"/>
      <c r="BGT7" s="111"/>
      <c r="BGU7" s="111"/>
      <c r="BGV7" s="111"/>
      <c r="BGW7" s="111"/>
      <c r="BGX7" s="111"/>
      <c r="BGY7" s="111"/>
      <c r="BGZ7" s="111"/>
      <c r="BHA7" s="111"/>
      <c r="BHB7" s="111"/>
      <c r="BHC7" s="111"/>
      <c r="BHD7" s="111"/>
      <c r="BHE7" s="111"/>
      <c r="BHF7" s="111"/>
      <c r="BHG7" s="111"/>
      <c r="BHH7" s="111"/>
      <c r="BHI7" s="111"/>
      <c r="BHJ7" s="111"/>
      <c r="BHK7" s="111"/>
      <c r="BHL7" s="111"/>
      <c r="BHM7" s="111"/>
      <c r="BHN7" s="111"/>
      <c r="BHO7" s="111"/>
      <c r="BHP7" s="111"/>
      <c r="BHQ7" s="111"/>
      <c r="BHR7" s="111"/>
      <c r="BHS7" s="111"/>
      <c r="BHT7" s="111"/>
      <c r="BHU7" s="111"/>
      <c r="BHV7" s="111"/>
      <c r="BHW7" s="111"/>
      <c r="BHX7" s="111"/>
      <c r="BHY7" s="111"/>
      <c r="BHZ7" s="111"/>
      <c r="BIA7" s="111"/>
      <c r="BIB7" s="111"/>
      <c r="BIC7" s="111"/>
      <c r="BID7" s="111"/>
      <c r="BIE7" s="111"/>
      <c r="BIF7" s="111"/>
      <c r="BIG7" s="111"/>
      <c r="BIH7" s="111"/>
      <c r="BII7" s="111"/>
      <c r="BIJ7" s="111"/>
      <c r="BIK7" s="111"/>
      <c r="BIL7" s="111"/>
      <c r="BIM7" s="111"/>
      <c r="BIN7" s="111"/>
      <c r="BIO7" s="111"/>
      <c r="BIP7" s="111"/>
      <c r="BIQ7" s="111"/>
      <c r="BIR7" s="111"/>
      <c r="BIS7" s="111"/>
      <c r="BIT7" s="111"/>
      <c r="BIU7" s="111"/>
      <c r="BIV7" s="111"/>
      <c r="BIW7" s="111"/>
      <c r="BIX7" s="111"/>
      <c r="BIY7" s="111"/>
      <c r="BIZ7" s="111"/>
      <c r="BJA7" s="111"/>
      <c r="BJB7" s="111"/>
      <c r="BJC7" s="111"/>
      <c r="BJD7" s="111"/>
      <c r="BJE7" s="111"/>
      <c r="BJF7" s="111"/>
      <c r="BJG7" s="111"/>
      <c r="BJH7" s="111"/>
      <c r="BJI7" s="111"/>
      <c r="BJJ7" s="111"/>
      <c r="BJK7" s="111"/>
      <c r="BJL7" s="111"/>
      <c r="BJM7" s="111"/>
      <c r="BJN7" s="111"/>
      <c r="BJO7" s="111"/>
      <c r="BJP7" s="111"/>
      <c r="BJQ7" s="111"/>
      <c r="BJR7" s="111"/>
      <c r="BJS7" s="111"/>
      <c r="BJT7" s="111"/>
      <c r="BJU7" s="111"/>
      <c r="BJV7" s="111"/>
      <c r="BJW7" s="111"/>
      <c r="BJX7" s="111"/>
      <c r="BJY7" s="111"/>
      <c r="BJZ7" s="111"/>
      <c r="BKA7" s="111"/>
      <c r="BKB7" s="111"/>
      <c r="BKC7" s="111"/>
      <c r="BKD7" s="111"/>
      <c r="BKE7" s="111"/>
      <c r="BKF7" s="111"/>
      <c r="BKG7" s="111"/>
      <c r="BKH7" s="111"/>
      <c r="BKI7" s="111"/>
      <c r="BKJ7" s="111"/>
      <c r="BKK7" s="111"/>
      <c r="BKL7" s="111"/>
      <c r="BKM7" s="111"/>
      <c r="BKN7" s="111"/>
      <c r="BKO7" s="111"/>
      <c r="BKP7" s="111"/>
      <c r="BKQ7" s="111"/>
      <c r="BKR7" s="111"/>
      <c r="BKS7" s="111"/>
      <c r="BKT7" s="111"/>
      <c r="BKU7" s="111"/>
      <c r="BKV7" s="111"/>
      <c r="BKW7" s="111"/>
      <c r="BKX7" s="111"/>
      <c r="BKY7" s="111"/>
      <c r="BKZ7" s="111"/>
      <c r="BLA7" s="111"/>
      <c r="BLB7" s="111"/>
      <c r="BLC7" s="111"/>
      <c r="BLD7" s="111"/>
      <c r="BLE7" s="111"/>
      <c r="BLF7" s="111"/>
      <c r="BLG7" s="111"/>
      <c r="BLH7" s="111"/>
      <c r="BLI7" s="111"/>
      <c r="BLJ7" s="111"/>
      <c r="BLK7" s="111"/>
      <c r="BLL7" s="111"/>
      <c r="BLM7" s="111"/>
      <c r="BLN7" s="111"/>
      <c r="BLO7" s="111"/>
      <c r="BLP7" s="111"/>
      <c r="BLQ7" s="111"/>
      <c r="BLR7" s="111"/>
      <c r="BLS7" s="111"/>
      <c r="BLT7" s="111"/>
      <c r="BLU7" s="111"/>
      <c r="BLV7" s="111"/>
      <c r="BLW7" s="111"/>
      <c r="BLX7" s="111"/>
      <c r="BLY7" s="111"/>
      <c r="BLZ7" s="111"/>
      <c r="BMA7" s="111"/>
      <c r="BMB7" s="111"/>
      <c r="BMC7" s="111"/>
      <c r="BMD7" s="111"/>
      <c r="BME7" s="111"/>
      <c r="BMF7" s="111"/>
      <c r="BMG7" s="111"/>
      <c r="BMH7" s="111"/>
      <c r="BMI7" s="111"/>
      <c r="BMJ7" s="111"/>
      <c r="BMK7" s="111"/>
      <c r="BML7" s="111"/>
      <c r="BMM7" s="111"/>
      <c r="BMN7" s="111"/>
      <c r="BMO7" s="111"/>
      <c r="BMP7" s="111"/>
      <c r="BMQ7" s="111"/>
      <c r="BMR7" s="111"/>
      <c r="BMS7" s="111"/>
      <c r="BMT7" s="111"/>
      <c r="BMU7" s="111"/>
      <c r="BMV7" s="111"/>
      <c r="BMW7" s="111"/>
      <c r="BMX7" s="111"/>
      <c r="BMY7" s="111"/>
      <c r="BMZ7" s="111"/>
      <c r="BNA7" s="111"/>
      <c r="BNB7" s="111"/>
      <c r="BNC7" s="111"/>
      <c r="BND7" s="111"/>
      <c r="BNE7" s="111"/>
      <c r="BNF7" s="111"/>
      <c r="BNG7" s="111"/>
      <c r="BNH7" s="111"/>
      <c r="BNI7" s="111"/>
      <c r="BNJ7" s="111"/>
      <c r="BNK7" s="111"/>
      <c r="BNL7" s="111"/>
      <c r="BNM7" s="111"/>
      <c r="BNN7" s="111"/>
      <c r="BNO7" s="111"/>
      <c r="BNP7" s="111"/>
      <c r="BNQ7" s="111"/>
      <c r="BNR7" s="111"/>
      <c r="BNS7" s="111"/>
      <c r="BNT7" s="111"/>
      <c r="BNU7" s="111"/>
      <c r="BNV7" s="111"/>
      <c r="BNW7" s="111"/>
      <c r="BNX7" s="111"/>
      <c r="BNY7" s="111"/>
      <c r="BNZ7" s="111"/>
      <c r="BOA7" s="111"/>
      <c r="BOB7" s="111"/>
      <c r="BOC7" s="111"/>
      <c r="BOD7" s="111"/>
      <c r="BOE7" s="111"/>
      <c r="BOF7" s="111"/>
      <c r="BOG7" s="111"/>
      <c r="BOH7" s="111"/>
      <c r="BOI7" s="111"/>
      <c r="BOJ7" s="111"/>
      <c r="BOK7" s="111"/>
      <c r="BOL7" s="111"/>
      <c r="BOM7" s="111"/>
      <c r="BON7" s="111"/>
      <c r="BOO7" s="111"/>
      <c r="BOP7" s="111"/>
      <c r="BOQ7" s="111"/>
      <c r="BOR7" s="111"/>
      <c r="BOS7" s="111"/>
      <c r="BOT7" s="111"/>
      <c r="BOU7" s="111"/>
      <c r="BOV7" s="111"/>
      <c r="BOW7" s="111"/>
      <c r="BOX7" s="111"/>
      <c r="BOY7" s="111"/>
      <c r="BOZ7" s="111"/>
      <c r="BPA7" s="111"/>
      <c r="BPB7" s="111"/>
      <c r="BPC7" s="111"/>
      <c r="BPD7" s="111"/>
      <c r="BPE7" s="111"/>
      <c r="BPF7" s="111"/>
      <c r="BPG7" s="111"/>
      <c r="BPH7" s="111"/>
      <c r="BPI7" s="111"/>
      <c r="BPJ7" s="111"/>
      <c r="BPK7" s="111"/>
      <c r="BPL7" s="111"/>
      <c r="BPM7" s="111"/>
      <c r="BPN7" s="111"/>
      <c r="BPO7" s="111"/>
      <c r="BPP7" s="111"/>
      <c r="BPQ7" s="111"/>
      <c r="BPR7" s="111"/>
      <c r="BPS7" s="111"/>
      <c r="BPT7" s="111"/>
      <c r="BPU7" s="111"/>
      <c r="BPV7" s="111"/>
      <c r="BPW7" s="111"/>
      <c r="BPX7" s="111"/>
      <c r="BPY7" s="111"/>
      <c r="BPZ7" s="111"/>
      <c r="BQA7" s="111"/>
      <c r="BQB7" s="111"/>
      <c r="BQC7" s="111"/>
      <c r="BQD7" s="111"/>
      <c r="BQE7" s="111"/>
      <c r="BQF7" s="111"/>
      <c r="BQG7" s="111"/>
      <c r="BQH7" s="111"/>
      <c r="BQI7" s="111"/>
      <c r="BQJ7" s="111"/>
      <c r="BQK7" s="111"/>
      <c r="BQL7" s="111"/>
      <c r="BQM7" s="111"/>
      <c r="BQN7" s="111"/>
      <c r="BQO7" s="111"/>
      <c r="BQP7" s="111"/>
      <c r="BQQ7" s="111"/>
      <c r="BQR7" s="111"/>
      <c r="BQS7" s="111"/>
      <c r="BQT7" s="111"/>
      <c r="BQU7" s="111"/>
      <c r="BQV7" s="111"/>
      <c r="BQW7" s="111"/>
      <c r="BQX7" s="111"/>
      <c r="BQY7" s="111"/>
      <c r="BQZ7" s="111"/>
      <c r="BRA7" s="111"/>
      <c r="BRB7" s="111"/>
      <c r="BRC7" s="111"/>
      <c r="BRD7" s="111"/>
      <c r="BRE7" s="111"/>
      <c r="BRF7" s="111"/>
      <c r="BRG7" s="111"/>
      <c r="BRH7" s="111"/>
      <c r="BRI7" s="111"/>
      <c r="BRJ7" s="111"/>
      <c r="BRK7" s="111"/>
      <c r="BRL7" s="111"/>
      <c r="BRM7" s="111"/>
      <c r="BRN7" s="111"/>
      <c r="BRO7" s="111"/>
      <c r="BRP7" s="111"/>
      <c r="BRQ7" s="111"/>
      <c r="BRR7" s="111"/>
      <c r="BRS7" s="111"/>
      <c r="BRT7" s="111"/>
      <c r="BRU7" s="111"/>
      <c r="BRV7" s="111"/>
      <c r="BRW7" s="111"/>
      <c r="BRX7" s="111"/>
      <c r="BRY7" s="111"/>
      <c r="BRZ7" s="111"/>
      <c r="BSA7" s="111"/>
      <c r="BSB7" s="111"/>
      <c r="BSC7" s="111"/>
      <c r="BSD7" s="111"/>
      <c r="BSE7" s="111"/>
      <c r="BSF7" s="111"/>
      <c r="BSG7" s="111"/>
      <c r="BSH7" s="111"/>
      <c r="BSI7" s="111"/>
      <c r="BSJ7" s="111"/>
      <c r="BSK7" s="111"/>
      <c r="BSL7" s="111"/>
      <c r="BSM7" s="111"/>
      <c r="BSN7" s="111"/>
      <c r="BSO7" s="111"/>
      <c r="BSP7" s="111"/>
      <c r="BSQ7" s="111"/>
      <c r="BSR7" s="111"/>
      <c r="BSS7" s="111"/>
      <c r="BST7" s="111"/>
      <c r="BSU7" s="111"/>
      <c r="BSV7" s="111"/>
      <c r="BSW7" s="111"/>
      <c r="BSX7" s="111"/>
      <c r="BSY7" s="111"/>
      <c r="BSZ7" s="111"/>
      <c r="BTA7" s="111"/>
      <c r="BTB7" s="111"/>
      <c r="BTC7" s="111"/>
      <c r="BTD7" s="111"/>
      <c r="BTE7" s="111"/>
      <c r="BTF7" s="111"/>
      <c r="BTG7" s="111"/>
      <c r="BTH7" s="111"/>
      <c r="BTI7" s="111"/>
      <c r="BTJ7" s="111"/>
      <c r="BTK7" s="111"/>
      <c r="BTL7" s="111"/>
      <c r="BTM7" s="111"/>
      <c r="BTN7" s="111"/>
      <c r="BTO7" s="111"/>
      <c r="BTP7" s="111"/>
      <c r="BTQ7" s="111"/>
      <c r="BTR7" s="111"/>
      <c r="BTS7" s="111"/>
      <c r="BTT7" s="111"/>
      <c r="BTU7" s="111"/>
      <c r="BTV7" s="111"/>
      <c r="BTW7" s="111"/>
      <c r="BTX7" s="111"/>
      <c r="BTY7" s="111"/>
      <c r="BTZ7" s="111"/>
      <c r="BUA7" s="111"/>
      <c r="BUB7" s="111"/>
      <c r="BUC7" s="111"/>
      <c r="BUD7" s="111"/>
      <c r="BUE7" s="111"/>
      <c r="BUF7" s="111"/>
      <c r="BUG7" s="111"/>
      <c r="BUH7" s="111"/>
      <c r="BUI7" s="111"/>
      <c r="BUJ7" s="111"/>
      <c r="BUK7" s="111"/>
      <c r="BUL7" s="111"/>
      <c r="BUM7" s="111"/>
      <c r="BUN7" s="111"/>
      <c r="BUO7" s="111"/>
      <c r="BUP7" s="111"/>
      <c r="BUQ7" s="111"/>
      <c r="BUR7" s="111"/>
      <c r="BUS7" s="111"/>
      <c r="BUT7" s="111"/>
      <c r="BUU7" s="111"/>
      <c r="BUV7" s="111"/>
      <c r="BUW7" s="111"/>
      <c r="BUX7" s="111"/>
      <c r="BUY7" s="111"/>
      <c r="BUZ7" s="111"/>
      <c r="BVA7" s="111"/>
      <c r="BVB7" s="111"/>
      <c r="BVC7" s="111"/>
      <c r="BVD7" s="111"/>
      <c r="BVE7" s="111"/>
      <c r="BVF7" s="111"/>
      <c r="BVG7" s="111"/>
      <c r="BVH7" s="111"/>
      <c r="BVI7" s="111"/>
      <c r="BVJ7" s="111"/>
      <c r="BVK7" s="111"/>
      <c r="BVL7" s="111"/>
      <c r="BVM7" s="111"/>
      <c r="BVN7" s="111"/>
      <c r="BVO7" s="111"/>
      <c r="BVP7" s="111"/>
      <c r="BVQ7" s="111"/>
      <c r="BVR7" s="111"/>
      <c r="BVS7" s="111"/>
      <c r="BVT7" s="111"/>
      <c r="BVU7" s="111"/>
      <c r="BVV7" s="111"/>
      <c r="BVW7" s="111"/>
      <c r="BVX7" s="111"/>
      <c r="BVY7" s="111"/>
      <c r="BVZ7" s="111"/>
      <c r="BWA7" s="111"/>
      <c r="BWB7" s="111"/>
      <c r="BWC7" s="111"/>
      <c r="BWD7" s="111"/>
      <c r="BWE7" s="111"/>
      <c r="BWF7" s="111"/>
      <c r="BWG7" s="111"/>
      <c r="BWH7" s="111"/>
      <c r="BWI7" s="111"/>
      <c r="BWJ7" s="111"/>
      <c r="BWK7" s="111"/>
      <c r="BWL7" s="111"/>
      <c r="BWM7" s="111"/>
      <c r="BWN7" s="111"/>
      <c r="BWO7" s="111"/>
      <c r="BWP7" s="111"/>
      <c r="BWQ7" s="111"/>
      <c r="BWR7" s="111"/>
      <c r="BWS7" s="111"/>
      <c r="BWT7" s="111"/>
      <c r="BWU7" s="111"/>
      <c r="BWV7" s="111"/>
      <c r="BWW7" s="111"/>
      <c r="BWX7" s="111"/>
      <c r="BWY7" s="111"/>
      <c r="BWZ7" s="111"/>
      <c r="BXA7" s="111"/>
      <c r="BXB7" s="111"/>
      <c r="BXC7" s="111"/>
      <c r="BXD7" s="111"/>
      <c r="BXE7" s="111"/>
      <c r="BXF7" s="111"/>
      <c r="BXG7" s="111"/>
      <c r="BXH7" s="111"/>
      <c r="BXI7" s="111"/>
      <c r="BXJ7" s="111"/>
      <c r="BXK7" s="111"/>
      <c r="BXL7" s="111"/>
      <c r="BXM7" s="111"/>
      <c r="BXN7" s="111"/>
      <c r="BXO7" s="111"/>
      <c r="BXP7" s="111"/>
      <c r="BXQ7" s="111"/>
      <c r="BXR7" s="111"/>
      <c r="BXS7" s="111"/>
      <c r="BXT7" s="111"/>
      <c r="BXU7" s="111"/>
      <c r="BXV7" s="111"/>
      <c r="BXW7" s="111"/>
      <c r="BXX7" s="111"/>
      <c r="BXY7" s="111"/>
      <c r="BXZ7" s="111"/>
      <c r="BYA7" s="111"/>
      <c r="BYB7" s="111"/>
      <c r="BYC7" s="111"/>
      <c r="BYD7" s="111"/>
      <c r="BYE7" s="111"/>
      <c r="BYF7" s="111"/>
      <c r="BYG7" s="111"/>
      <c r="BYH7" s="111"/>
      <c r="BYI7" s="111"/>
      <c r="BYJ7" s="111"/>
      <c r="BYK7" s="111"/>
      <c r="BYL7" s="111"/>
      <c r="BYM7" s="111"/>
      <c r="BYN7" s="111"/>
      <c r="BYO7" s="111"/>
      <c r="BYP7" s="111"/>
      <c r="BYQ7" s="111"/>
      <c r="BYR7" s="111"/>
      <c r="BYS7" s="111"/>
      <c r="BYT7" s="111"/>
      <c r="BYU7" s="111"/>
      <c r="BYV7" s="111"/>
      <c r="BYW7" s="111"/>
      <c r="BYX7" s="111"/>
      <c r="BYY7" s="111"/>
      <c r="BYZ7" s="111"/>
      <c r="BZA7" s="111"/>
      <c r="BZB7" s="111"/>
      <c r="BZC7" s="111"/>
      <c r="BZD7" s="111"/>
      <c r="BZE7" s="111"/>
      <c r="BZF7" s="111"/>
      <c r="BZG7" s="111"/>
      <c r="BZH7" s="111"/>
      <c r="BZI7" s="111"/>
      <c r="BZJ7" s="111"/>
      <c r="BZK7" s="111"/>
      <c r="BZL7" s="111"/>
      <c r="BZM7" s="111"/>
      <c r="BZN7" s="111"/>
      <c r="BZO7" s="111"/>
      <c r="BZP7" s="111"/>
      <c r="BZQ7" s="111"/>
      <c r="BZR7" s="111"/>
      <c r="BZS7" s="111"/>
      <c r="BZT7" s="111"/>
      <c r="BZU7" s="111"/>
      <c r="BZV7" s="111"/>
      <c r="BZW7" s="111"/>
      <c r="BZX7" s="111"/>
      <c r="BZY7" s="111"/>
      <c r="BZZ7" s="111"/>
      <c r="CAA7" s="111"/>
      <c r="CAB7" s="111"/>
      <c r="CAC7" s="111"/>
      <c r="CAD7" s="111"/>
      <c r="CAE7" s="111"/>
      <c r="CAF7" s="111"/>
      <c r="CAG7" s="111"/>
      <c r="CAH7" s="111"/>
      <c r="CAI7" s="111"/>
      <c r="CAJ7" s="111"/>
      <c r="CAK7" s="111"/>
      <c r="CAL7" s="111"/>
      <c r="CAM7" s="111"/>
      <c r="CAN7" s="111"/>
      <c r="CAO7" s="111"/>
      <c r="CAP7" s="111"/>
      <c r="CAQ7" s="111"/>
      <c r="CAR7" s="111"/>
      <c r="CAS7" s="111"/>
      <c r="CAT7" s="111"/>
      <c r="CAU7" s="111"/>
      <c r="CAV7" s="111"/>
      <c r="CAW7" s="111"/>
      <c r="CAX7" s="111"/>
      <c r="CAY7" s="111"/>
      <c r="CAZ7" s="111"/>
      <c r="CBA7" s="111"/>
      <c r="CBB7" s="111"/>
      <c r="CBC7" s="111"/>
      <c r="CBD7" s="111"/>
      <c r="CBE7" s="111"/>
      <c r="CBF7" s="111"/>
      <c r="CBG7" s="111"/>
      <c r="CBH7" s="111"/>
      <c r="CBI7" s="111"/>
      <c r="CBJ7" s="111"/>
      <c r="CBK7" s="111"/>
      <c r="CBL7" s="111"/>
      <c r="CBM7" s="111"/>
      <c r="CBN7" s="111"/>
      <c r="CBO7" s="111"/>
      <c r="CBP7" s="111"/>
      <c r="CBQ7" s="111"/>
      <c r="CBR7" s="111"/>
      <c r="CBS7" s="111"/>
      <c r="CBT7" s="111"/>
      <c r="CBU7" s="111"/>
      <c r="CBV7" s="111"/>
      <c r="CBW7" s="111"/>
      <c r="CBX7" s="111"/>
      <c r="CBY7" s="111"/>
      <c r="CBZ7" s="111"/>
      <c r="CCA7" s="111"/>
      <c r="CCB7" s="111"/>
      <c r="CCC7" s="111"/>
      <c r="CCD7" s="111"/>
      <c r="CCE7" s="111"/>
      <c r="CCF7" s="111"/>
      <c r="CCG7" s="111"/>
      <c r="CCH7" s="111"/>
      <c r="CCI7" s="111"/>
      <c r="CCJ7" s="111"/>
      <c r="CCK7" s="111"/>
      <c r="CCL7" s="111"/>
      <c r="CCM7" s="111"/>
      <c r="CCN7" s="111"/>
      <c r="CCO7" s="111"/>
      <c r="CCP7" s="111"/>
      <c r="CCQ7" s="111"/>
      <c r="CCR7" s="111"/>
      <c r="CCS7" s="111"/>
      <c r="CCT7" s="111"/>
      <c r="CCU7" s="111"/>
      <c r="CCV7" s="111"/>
      <c r="CCW7" s="111"/>
      <c r="CCX7" s="111"/>
      <c r="CCY7" s="111"/>
      <c r="CCZ7" s="111"/>
      <c r="CDA7" s="111"/>
      <c r="CDB7" s="111"/>
      <c r="CDC7" s="111"/>
      <c r="CDD7" s="111"/>
      <c r="CDE7" s="111"/>
      <c r="CDF7" s="111"/>
      <c r="CDG7" s="111"/>
      <c r="CDH7" s="111"/>
      <c r="CDI7" s="111"/>
      <c r="CDJ7" s="111"/>
      <c r="CDK7" s="111"/>
      <c r="CDL7" s="111"/>
      <c r="CDM7" s="111"/>
      <c r="CDN7" s="111"/>
      <c r="CDO7" s="111"/>
      <c r="CDP7" s="111"/>
      <c r="CDQ7" s="111"/>
      <c r="CDR7" s="111"/>
      <c r="CDS7" s="111"/>
      <c r="CDT7" s="111"/>
      <c r="CDU7" s="111"/>
      <c r="CDV7" s="111"/>
      <c r="CDW7" s="111"/>
      <c r="CDX7" s="111"/>
      <c r="CDY7" s="111"/>
      <c r="CDZ7" s="111"/>
      <c r="CEA7" s="111"/>
      <c r="CEB7" s="111"/>
      <c r="CEC7" s="111"/>
      <c r="CED7" s="111"/>
      <c r="CEE7" s="111"/>
      <c r="CEF7" s="111"/>
      <c r="CEG7" s="111"/>
      <c r="CEH7" s="111"/>
      <c r="CEI7" s="111"/>
      <c r="CEJ7" s="111"/>
      <c r="CEK7" s="111"/>
      <c r="CEL7" s="111"/>
      <c r="CEM7" s="111"/>
      <c r="CEN7" s="111"/>
      <c r="CEO7" s="111"/>
      <c r="CEP7" s="111"/>
      <c r="CEQ7" s="111"/>
      <c r="CER7" s="111"/>
      <c r="CES7" s="111"/>
      <c r="CET7" s="111"/>
      <c r="CEU7" s="111"/>
      <c r="CEV7" s="111"/>
      <c r="CEW7" s="111"/>
      <c r="CEX7" s="111"/>
      <c r="CEY7" s="111"/>
      <c r="CEZ7" s="111"/>
      <c r="CFA7" s="111"/>
      <c r="CFB7" s="111"/>
      <c r="CFC7" s="111"/>
      <c r="CFD7" s="111"/>
      <c r="CFE7" s="111"/>
      <c r="CFF7" s="111"/>
      <c r="CFG7" s="111"/>
      <c r="CFH7" s="111"/>
      <c r="CFI7" s="111"/>
      <c r="CFJ7" s="111"/>
      <c r="CFK7" s="111"/>
      <c r="CFL7" s="111"/>
      <c r="CFM7" s="111"/>
      <c r="CFN7" s="111"/>
      <c r="CFO7" s="111"/>
      <c r="CFP7" s="111"/>
      <c r="CFQ7" s="111"/>
      <c r="CFR7" s="111"/>
      <c r="CFS7" s="111"/>
      <c r="CFT7" s="111"/>
      <c r="CFU7" s="111"/>
      <c r="CFV7" s="111"/>
      <c r="CFW7" s="111"/>
      <c r="CFX7" s="111"/>
      <c r="CFY7" s="111"/>
      <c r="CFZ7" s="111"/>
      <c r="CGA7" s="111"/>
      <c r="CGB7" s="111"/>
      <c r="CGC7" s="111"/>
      <c r="CGD7" s="111"/>
      <c r="CGE7" s="111"/>
      <c r="CGF7" s="111"/>
      <c r="CGG7" s="111"/>
      <c r="CGH7" s="111"/>
      <c r="CGI7" s="111"/>
      <c r="CGJ7" s="111"/>
      <c r="CGK7" s="111"/>
      <c r="CGL7" s="111"/>
      <c r="CGM7" s="111"/>
      <c r="CGN7" s="111"/>
      <c r="CGO7" s="111"/>
      <c r="CGP7" s="111"/>
      <c r="CGQ7" s="111"/>
      <c r="CGR7" s="111"/>
      <c r="CGS7" s="111"/>
      <c r="CGT7" s="111"/>
      <c r="CGU7" s="111"/>
      <c r="CGV7" s="111"/>
      <c r="CGW7" s="111"/>
      <c r="CGX7" s="111"/>
      <c r="CGY7" s="111"/>
      <c r="CGZ7" s="111"/>
      <c r="CHA7" s="111"/>
      <c r="CHB7" s="111"/>
      <c r="CHC7" s="111"/>
      <c r="CHD7" s="111"/>
      <c r="CHE7" s="111"/>
      <c r="CHF7" s="111"/>
      <c r="CHG7" s="111"/>
      <c r="CHH7" s="111"/>
      <c r="CHI7" s="111"/>
      <c r="CHJ7" s="111"/>
      <c r="CHK7" s="111"/>
      <c r="CHL7" s="111"/>
      <c r="CHM7" s="111"/>
      <c r="CHN7" s="111"/>
      <c r="CHO7" s="111"/>
      <c r="CHP7" s="111"/>
      <c r="CHQ7" s="111"/>
      <c r="CHR7" s="111"/>
      <c r="CHS7" s="111"/>
      <c r="CHT7" s="111"/>
      <c r="CHU7" s="111"/>
      <c r="CHV7" s="111"/>
      <c r="CHW7" s="111"/>
      <c r="CHX7" s="111"/>
      <c r="CHY7" s="111"/>
      <c r="CHZ7" s="111"/>
      <c r="CIA7" s="111"/>
      <c r="CIB7" s="111"/>
      <c r="CIC7" s="111"/>
      <c r="CID7" s="111"/>
      <c r="CIE7" s="111"/>
      <c r="CIF7" s="111"/>
      <c r="CIG7" s="111"/>
      <c r="CIH7" s="111"/>
      <c r="CII7" s="111"/>
      <c r="CIJ7" s="111"/>
      <c r="CIK7" s="111"/>
      <c r="CIL7" s="111"/>
      <c r="CIM7" s="111"/>
      <c r="CIN7" s="111"/>
      <c r="CIO7" s="111"/>
      <c r="CIP7" s="111"/>
      <c r="CIQ7" s="111"/>
      <c r="CIR7" s="111"/>
      <c r="CIS7" s="111"/>
      <c r="CIT7" s="111"/>
      <c r="CIU7" s="111"/>
      <c r="CIV7" s="111"/>
      <c r="CIW7" s="111"/>
      <c r="CIX7" s="111"/>
      <c r="CIY7" s="111"/>
      <c r="CIZ7" s="111"/>
      <c r="CJA7" s="111"/>
      <c r="CJB7" s="111"/>
      <c r="CJC7" s="111"/>
      <c r="CJD7" s="111"/>
      <c r="CJE7" s="111"/>
      <c r="CJF7" s="111"/>
      <c r="CJG7" s="111"/>
      <c r="CJH7" s="111"/>
      <c r="CJI7" s="111"/>
      <c r="CJJ7" s="111"/>
      <c r="CJK7" s="111"/>
      <c r="CJL7" s="111"/>
      <c r="CJM7" s="111"/>
      <c r="CJN7" s="111"/>
      <c r="CJO7" s="111"/>
      <c r="CJP7" s="111"/>
      <c r="CJQ7" s="111"/>
      <c r="CJR7" s="111"/>
      <c r="CJS7" s="111"/>
      <c r="CJT7" s="111"/>
      <c r="CJU7" s="111"/>
      <c r="CJV7" s="111"/>
      <c r="CJW7" s="111"/>
      <c r="CJX7" s="111"/>
      <c r="CJY7" s="111"/>
      <c r="CJZ7" s="111"/>
      <c r="CKA7" s="111"/>
      <c r="CKB7" s="111"/>
      <c r="CKC7" s="111"/>
      <c r="CKD7" s="111"/>
      <c r="CKE7" s="111"/>
      <c r="CKF7" s="111"/>
      <c r="CKG7" s="111"/>
      <c r="CKH7" s="111"/>
      <c r="CKI7" s="111"/>
      <c r="CKJ7" s="111"/>
      <c r="CKK7" s="111"/>
      <c r="CKL7" s="111"/>
      <c r="CKM7" s="111"/>
      <c r="CKN7" s="111"/>
      <c r="CKO7" s="111"/>
      <c r="CKP7" s="111"/>
      <c r="CKQ7" s="111"/>
      <c r="CKR7" s="111"/>
      <c r="CKS7" s="111"/>
      <c r="CKT7" s="111"/>
      <c r="CKU7" s="111"/>
      <c r="CKV7" s="111"/>
      <c r="CKW7" s="111"/>
      <c r="CKX7" s="111"/>
      <c r="CKY7" s="111"/>
      <c r="CKZ7" s="111"/>
      <c r="CLA7" s="111"/>
      <c r="CLB7" s="111"/>
      <c r="CLC7" s="111"/>
      <c r="CLD7" s="111"/>
      <c r="CLE7" s="111"/>
      <c r="CLF7" s="111"/>
      <c r="CLG7" s="111"/>
      <c r="CLH7" s="111"/>
      <c r="CLI7" s="111"/>
      <c r="CLJ7" s="111"/>
      <c r="CLK7" s="111"/>
      <c r="CLL7" s="111"/>
      <c r="CLM7" s="111"/>
      <c r="CLN7" s="111"/>
      <c r="CLO7" s="111"/>
      <c r="CLP7" s="111"/>
      <c r="CLQ7" s="111"/>
      <c r="CLR7" s="111"/>
      <c r="CLS7" s="111"/>
      <c r="CLT7" s="111"/>
      <c r="CLU7" s="111"/>
      <c r="CLV7" s="111"/>
      <c r="CLW7" s="111"/>
      <c r="CLX7" s="111"/>
      <c r="CLY7" s="111"/>
      <c r="CLZ7" s="111"/>
      <c r="CMA7" s="111"/>
      <c r="CMB7" s="111"/>
      <c r="CMC7" s="111"/>
      <c r="CMD7" s="111"/>
      <c r="CME7" s="111"/>
      <c r="CMF7" s="111"/>
      <c r="CMG7" s="111"/>
      <c r="CMH7" s="111"/>
      <c r="CMI7" s="111"/>
      <c r="CMJ7" s="111"/>
      <c r="CMK7" s="111"/>
      <c r="CML7" s="111"/>
      <c r="CMM7" s="111"/>
      <c r="CMN7" s="111"/>
      <c r="CMO7" s="111"/>
      <c r="CMP7" s="111"/>
      <c r="CMQ7" s="111"/>
      <c r="CMR7" s="111"/>
      <c r="CMS7" s="111"/>
      <c r="CMT7" s="111"/>
      <c r="CMU7" s="111"/>
      <c r="CMV7" s="111"/>
      <c r="CMW7" s="111"/>
      <c r="CMX7" s="111"/>
      <c r="CMY7" s="111"/>
      <c r="CMZ7" s="111"/>
      <c r="CNA7" s="111"/>
      <c r="CNB7" s="111"/>
      <c r="CNC7" s="111"/>
      <c r="CND7" s="111"/>
      <c r="CNE7" s="111"/>
      <c r="CNF7" s="111"/>
      <c r="CNG7" s="111"/>
      <c r="CNH7" s="111"/>
      <c r="CNI7" s="111"/>
      <c r="CNJ7" s="111"/>
      <c r="CNK7" s="111"/>
      <c r="CNL7" s="111"/>
      <c r="CNM7" s="111"/>
      <c r="CNN7" s="111"/>
      <c r="CNO7" s="111"/>
      <c r="CNP7" s="111"/>
      <c r="CNQ7" s="111"/>
      <c r="CNR7" s="111"/>
      <c r="CNS7" s="111"/>
      <c r="CNT7" s="111"/>
      <c r="CNU7" s="111"/>
      <c r="CNV7" s="111"/>
      <c r="CNW7" s="111"/>
      <c r="CNX7" s="111"/>
      <c r="CNY7" s="111"/>
      <c r="CNZ7" s="111"/>
      <c r="COA7" s="111"/>
      <c r="COB7" s="111"/>
      <c r="COC7" s="111"/>
      <c r="COD7" s="111"/>
      <c r="COE7" s="111"/>
      <c r="COF7" s="111"/>
      <c r="COG7" s="111"/>
      <c r="COH7" s="111"/>
      <c r="COI7" s="111"/>
      <c r="COJ7" s="111"/>
      <c r="COK7" s="111"/>
      <c r="COL7" s="111"/>
      <c r="COM7" s="111"/>
      <c r="CON7" s="111"/>
      <c r="COO7" s="111"/>
      <c r="COP7" s="111"/>
      <c r="COQ7" s="111"/>
      <c r="COR7" s="111"/>
      <c r="COS7" s="111"/>
      <c r="COT7" s="111"/>
      <c r="COU7" s="111"/>
      <c r="COV7" s="111"/>
      <c r="COW7" s="111"/>
      <c r="COX7" s="111"/>
      <c r="COY7" s="111"/>
      <c r="COZ7" s="111"/>
      <c r="CPA7" s="111"/>
      <c r="CPB7" s="111"/>
      <c r="CPC7" s="111"/>
      <c r="CPD7" s="111"/>
      <c r="CPE7" s="111"/>
      <c r="CPF7" s="111"/>
      <c r="CPG7" s="111"/>
      <c r="CPH7" s="111"/>
      <c r="CPI7" s="111"/>
      <c r="CPJ7" s="111"/>
      <c r="CPK7" s="111"/>
      <c r="CPL7" s="111"/>
      <c r="CPM7" s="111"/>
      <c r="CPN7" s="111"/>
      <c r="CPO7" s="111"/>
      <c r="CPP7" s="111"/>
      <c r="CPQ7" s="111"/>
      <c r="CPR7" s="111"/>
      <c r="CPS7" s="111"/>
      <c r="CPT7" s="111"/>
      <c r="CPU7" s="111"/>
      <c r="CPV7" s="111"/>
      <c r="CPW7" s="111"/>
      <c r="CPX7" s="111"/>
      <c r="CPY7" s="111"/>
      <c r="CPZ7" s="111"/>
      <c r="CQA7" s="111"/>
      <c r="CQB7" s="111"/>
      <c r="CQC7" s="111"/>
      <c r="CQD7" s="111"/>
      <c r="CQE7" s="111"/>
      <c r="CQF7" s="111"/>
      <c r="CQG7" s="111"/>
      <c r="CQH7" s="111"/>
      <c r="CQI7" s="111"/>
      <c r="CQJ7" s="111"/>
      <c r="CQK7" s="111"/>
      <c r="CQL7" s="111"/>
      <c r="CQM7" s="111"/>
      <c r="CQN7" s="111"/>
      <c r="CQO7" s="111"/>
      <c r="CQP7" s="111"/>
      <c r="CQQ7" s="111"/>
      <c r="CQR7" s="111"/>
      <c r="CQS7" s="111"/>
      <c r="CQT7" s="111"/>
      <c r="CQU7" s="111"/>
      <c r="CQV7" s="111"/>
      <c r="CQW7" s="111"/>
      <c r="CQX7" s="111"/>
      <c r="CQY7" s="111"/>
      <c r="CQZ7" s="111"/>
      <c r="CRA7" s="111"/>
      <c r="CRB7" s="111"/>
      <c r="CRC7" s="111"/>
      <c r="CRD7" s="111"/>
      <c r="CRE7" s="111"/>
      <c r="CRF7" s="111"/>
      <c r="CRG7" s="111"/>
      <c r="CRH7" s="111"/>
      <c r="CRI7" s="111"/>
      <c r="CRJ7" s="111"/>
      <c r="CRK7" s="111"/>
      <c r="CRL7" s="111"/>
      <c r="CRM7" s="111"/>
      <c r="CRN7" s="111"/>
      <c r="CRO7" s="111"/>
      <c r="CRP7" s="111"/>
      <c r="CRQ7" s="111"/>
      <c r="CRR7" s="111"/>
      <c r="CRS7" s="111"/>
      <c r="CRT7" s="111"/>
      <c r="CRU7" s="111"/>
      <c r="CRV7" s="111"/>
      <c r="CRW7" s="111"/>
      <c r="CRX7" s="111"/>
      <c r="CRY7" s="111"/>
      <c r="CRZ7" s="111"/>
      <c r="CSA7" s="111"/>
      <c r="CSB7" s="111"/>
      <c r="CSC7" s="111"/>
      <c r="CSD7" s="111"/>
      <c r="CSE7" s="111"/>
      <c r="CSF7" s="111"/>
      <c r="CSG7" s="111"/>
      <c r="CSH7" s="111"/>
      <c r="CSI7" s="111"/>
      <c r="CSJ7" s="111"/>
      <c r="CSK7" s="111"/>
      <c r="CSL7" s="111"/>
      <c r="CSM7" s="111"/>
      <c r="CSN7" s="111"/>
      <c r="CSO7" s="111"/>
      <c r="CSP7" s="111"/>
      <c r="CSQ7" s="111"/>
      <c r="CSR7" s="111"/>
      <c r="CSS7" s="111"/>
      <c r="CST7" s="111"/>
      <c r="CSU7" s="111"/>
      <c r="CSV7" s="111"/>
      <c r="CSW7" s="111"/>
      <c r="CSX7" s="111"/>
      <c r="CSY7" s="111"/>
      <c r="CSZ7" s="111"/>
      <c r="CTA7" s="111"/>
      <c r="CTB7" s="111"/>
      <c r="CTC7" s="111"/>
      <c r="CTD7" s="111"/>
      <c r="CTE7" s="111"/>
      <c r="CTF7" s="111"/>
      <c r="CTG7" s="111"/>
      <c r="CTH7" s="111"/>
      <c r="CTI7" s="111"/>
      <c r="CTJ7" s="111"/>
      <c r="CTK7" s="111"/>
      <c r="CTL7" s="111"/>
      <c r="CTM7" s="111"/>
      <c r="CTN7" s="111"/>
      <c r="CTO7" s="111"/>
      <c r="CTP7" s="111"/>
      <c r="CTQ7" s="111"/>
      <c r="CTR7" s="111"/>
      <c r="CTS7" s="111"/>
      <c r="CTT7" s="111"/>
      <c r="CTU7" s="111"/>
      <c r="CTV7" s="111"/>
      <c r="CTW7" s="111"/>
      <c r="CTX7" s="111"/>
      <c r="CTY7" s="111"/>
      <c r="CTZ7" s="111"/>
      <c r="CUA7" s="111"/>
      <c r="CUB7" s="111"/>
      <c r="CUC7" s="111"/>
      <c r="CUD7" s="111"/>
      <c r="CUE7" s="111"/>
      <c r="CUF7" s="111"/>
      <c r="CUG7" s="111"/>
      <c r="CUH7" s="111"/>
      <c r="CUI7" s="111"/>
      <c r="CUJ7" s="111"/>
      <c r="CUK7" s="111"/>
      <c r="CUL7" s="111"/>
      <c r="CUM7" s="111"/>
      <c r="CUN7" s="111"/>
      <c r="CUO7" s="111"/>
      <c r="CUP7" s="111"/>
      <c r="CUQ7" s="111"/>
      <c r="CUR7" s="111"/>
      <c r="CUS7" s="111"/>
      <c r="CUT7" s="111"/>
      <c r="CUU7" s="111"/>
      <c r="CUV7" s="111"/>
      <c r="CUW7" s="111"/>
      <c r="CUX7" s="111"/>
      <c r="CUY7" s="111"/>
      <c r="CUZ7" s="111"/>
      <c r="CVA7" s="111"/>
      <c r="CVB7" s="111"/>
      <c r="CVC7" s="111"/>
      <c r="CVD7" s="111"/>
      <c r="CVE7" s="111"/>
      <c r="CVF7" s="111"/>
      <c r="CVG7" s="111"/>
      <c r="CVH7" s="111"/>
      <c r="CVI7" s="111"/>
      <c r="CVJ7" s="111"/>
      <c r="CVK7" s="111"/>
      <c r="CVL7" s="111"/>
      <c r="CVM7" s="111"/>
      <c r="CVN7" s="111"/>
      <c r="CVO7" s="111"/>
      <c r="CVP7" s="111"/>
      <c r="CVQ7" s="111"/>
      <c r="CVR7" s="111"/>
      <c r="CVS7" s="111"/>
      <c r="CVT7" s="111"/>
      <c r="CVU7" s="111"/>
      <c r="CVV7" s="111"/>
      <c r="CVW7" s="111"/>
      <c r="CVX7" s="111"/>
      <c r="CVY7" s="111"/>
      <c r="CVZ7" s="111"/>
      <c r="CWA7" s="111"/>
      <c r="CWB7" s="111"/>
      <c r="CWC7" s="111"/>
      <c r="CWD7" s="111"/>
      <c r="CWE7" s="111"/>
      <c r="CWF7" s="111"/>
      <c r="CWG7" s="111"/>
      <c r="CWH7" s="111"/>
      <c r="CWI7" s="111"/>
      <c r="CWJ7" s="111"/>
      <c r="CWK7" s="111"/>
      <c r="CWL7" s="111"/>
      <c r="CWM7" s="111"/>
      <c r="CWN7" s="111"/>
      <c r="CWO7" s="111"/>
      <c r="CWP7" s="111"/>
      <c r="CWQ7" s="111"/>
      <c r="CWR7" s="111"/>
      <c r="CWS7" s="111"/>
      <c r="CWT7" s="111"/>
      <c r="CWU7" s="111"/>
      <c r="CWV7" s="111"/>
      <c r="CWW7" s="111"/>
      <c r="CWX7" s="111"/>
      <c r="CWY7" s="111"/>
      <c r="CWZ7" s="111"/>
      <c r="CXA7" s="111"/>
      <c r="CXB7" s="111"/>
      <c r="CXC7" s="111"/>
      <c r="CXD7" s="111"/>
      <c r="CXE7" s="111"/>
      <c r="CXF7" s="111"/>
      <c r="CXG7" s="111"/>
      <c r="CXH7" s="111"/>
      <c r="CXI7" s="111"/>
      <c r="CXJ7" s="111"/>
      <c r="CXK7" s="111"/>
      <c r="CXL7" s="111"/>
      <c r="CXM7" s="111"/>
      <c r="CXN7" s="111"/>
      <c r="CXO7" s="111"/>
      <c r="CXP7" s="111"/>
      <c r="CXQ7" s="111"/>
      <c r="CXR7" s="111"/>
      <c r="CXS7" s="111"/>
      <c r="CXT7" s="111"/>
      <c r="CXU7" s="111"/>
      <c r="CXV7" s="111"/>
      <c r="CXW7" s="111"/>
      <c r="CXX7" s="111"/>
      <c r="CXY7" s="111"/>
      <c r="CXZ7" s="111"/>
      <c r="CYA7" s="111"/>
      <c r="CYB7" s="111"/>
      <c r="CYC7" s="111"/>
      <c r="CYD7" s="111"/>
      <c r="CYE7" s="111"/>
      <c r="CYF7" s="111"/>
      <c r="CYG7" s="111"/>
      <c r="CYH7" s="111"/>
      <c r="CYI7" s="111"/>
      <c r="CYJ7" s="111"/>
      <c r="CYK7" s="111"/>
      <c r="CYL7" s="111"/>
      <c r="CYM7" s="111"/>
      <c r="CYN7" s="111"/>
      <c r="CYO7" s="111"/>
      <c r="CYP7" s="111"/>
      <c r="CYQ7" s="111"/>
      <c r="CYR7" s="111"/>
      <c r="CYS7" s="111"/>
      <c r="CYT7" s="111"/>
      <c r="CYU7" s="111"/>
      <c r="CYV7" s="111"/>
      <c r="CYW7" s="111"/>
      <c r="CYX7" s="111"/>
      <c r="CYY7" s="111"/>
      <c r="CYZ7" s="111"/>
      <c r="CZA7" s="111"/>
      <c r="CZB7" s="111"/>
      <c r="CZC7" s="111"/>
      <c r="CZD7" s="111"/>
      <c r="CZE7" s="111"/>
      <c r="CZF7" s="111"/>
      <c r="CZG7" s="111"/>
      <c r="CZH7" s="111"/>
      <c r="CZI7" s="111"/>
      <c r="CZJ7" s="111"/>
      <c r="CZK7" s="111"/>
      <c r="CZL7" s="111"/>
      <c r="CZM7" s="111"/>
      <c r="CZN7" s="111"/>
      <c r="CZO7" s="111"/>
      <c r="CZP7" s="111"/>
      <c r="CZQ7" s="111"/>
      <c r="CZR7" s="111"/>
      <c r="CZS7" s="111"/>
      <c r="CZT7" s="111"/>
      <c r="CZU7" s="111"/>
      <c r="CZV7" s="111"/>
      <c r="CZW7" s="111"/>
      <c r="CZX7" s="111"/>
      <c r="CZY7" s="111"/>
      <c r="CZZ7" s="111"/>
      <c r="DAA7" s="111"/>
      <c r="DAB7" s="111"/>
      <c r="DAC7" s="111"/>
      <c r="DAD7" s="111"/>
      <c r="DAE7" s="111"/>
      <c r="DAF7" s="111"/>
      <c r="DAG7" s="111"/>
      <c r="DAH7" s="111"/>
      <c r="DAI7" s="111"/>
      <c r="DAJ7" s="111"/>
      <c r="DAK7" s="111"/>
      <c r="DAL7" s="111"/>
      <c r="DAM7" s="111"/>
      <c r="DAN7" s="111"/>
      <c r="DAO7" s="111"/>
      <c r="DAP7" s="111"/>
      <c r="DAQ7" s="111"/>
      <c r="DAR7" s="111"/>
      <c r="DAS7" s="111"/>
      <c r="DAT7" s="111"/>
      <c r="DAU7" s="111"/>
      <c r="DAV7" s="111"/>
      <c r="DAW7" s="111"/>
      <c r="DAX7" s="111"/>
      <c r="DAY7" s="111"/>
      <c r="DAZ7" s="111"/>
      <c r="DBA7" s="111"/>
      <c r="DBB7" s="111"/>
      <c r="DBC7" s="111"/>
      <c r="DBD7" s="111"/>
      <c r="DBE7" s="111"/>
      <c r="DBF7" s="111"/>
      <c r="DBG7" s="111"/>
      <c r="DBH7" s="111"/>
      <c r="DBI7" s="111"/>
      <c r="DBJ7" s="111"/>
      <c r="DBK7" s="111"/>
      <c r="DBL7" s="111"/>
      <c r="DBM7" s="111"/>
      <c r="DBN7" s="111"/>
      <c r="DBO7" s="111"/>
      <c r="DBP7" s="111"/>
      <c r="DBQ7" s="111"/>
      <c r="DBR7" s="111"/>
      <c r="DBS7" s="111"/>
      <c r="DBT7" s="111"/>
      <c r="DBU7" s="111"/>
      <c r="DBV7" s="111"/>
      <c r="DBW7" s="111"/>
      <c r="DBX7" s="111"/>
      <c r="DBY7" s="111"/>
      <c r="DBZ7" s="111"/>
      <c r="DCA7" s="111"/>
      <c r="DCB7" s="111"/>
      <c r="DCC7" s="111"/>
      <c r="DCD7" s="111"/>
      <c r="DCE7" s="111"/>
      <c r="DCF7" s="111"/>
      <c r="DCG7" s="111"/>
      <c r="DCH7" s="111"/>
      <c r="DCI7" s="111"/>
      <c r="DCJ7" s="111"/>
      <c r="DCK7" s="111"/>
      <c r="DCL7" s="111"/>
      <c r="DCM7" s="111"/>
      <c r="DCN7" s="111"/>
      <c r="DCO7" s="111"/>
      <c r="DCP7" s="111"/>
      <c r="DCQ7" s="111"/>
      <c r="DCR7" s="111"/>
      <c r="DCS7" s="111"/>
      <c r="DCT7" s="111"/>
      <c r="DCU7" s="111"/>
      <c r="DCV7" s="111"/>
      <c r="DCW7" s="111"/>
      <c r="DCX7" s="111"/>
      <c r="DCY7" s="111"/>
      <c r="DCZ7" s="111"/>
      <c r="DDA7" s="111"/>
      <c r="DDB7" s="111"/>
      <c r="DDC7" s="111"/>
      <c r="DDD7" s="111"/>
      <c r="DDE7" s="111"/>
      <c r="DDF7" s="111"/>
      <c r="DDG7" s="111"/>
      <c r="DDH7" s="111"/>
      <c r="DDI7" s="111"/>
      <c r="DDJ7" s="111"/>
      <c r="DDK7" s="111"/>
      <c r="DDL7" s="111"/>
      <c r="DDM7" s="111"/>
      <c r="DDN7" s="111"/>
      <c r="DDO7" s="111"/>
      <c r="DDP7" s="111"/>
      <c r="DDQ7" s="111"/>
      <c r="DDR7" s="111"/>
      <c r="DDS7" s="111"/>
      <c r="DDT7" s="111"/>
      <c r="DDU7" s="111"/>
      <c r="DDV7" s="111"/>
      <c r="DDW7" s="111"/>
      <c r="DDX7" s="111"/>
      <c r="DDY7" s="111"/>
      <c r="DDZ7" s="111"/>
      <c r="DEA7" s="111"/>
      <c r="DEB7" s="111"/>
      <c r="DEC7" s="111"/>
      <c r="DED7" s="111"/>
      <c r="DEE7" s="111"/>
      <c r="DEF7" s="111"/>
      <c r="DEG7" s="111"/>
      <c r="DEH7" s="111"/>
      <c r="DEI7" s="111"/>
      <c r="DEJ7" s="111"/>
      <c r="DEK7" s="111"/>
      <c r="DEL7" s="111"/>
      <c r="DEM7" s="111"/>
      <c r="DEN7" s="111"/>
      <c r="DEO7" s="111"/>
      <c r="DEP7" s="111"/>
      <c r="DEQ7" s="111"/>
      <c r="DER7" s="111"/>
      <c r="DES7" s="111"/>
      <c r="DET7" s="111"/>
      <c r="DEU7" s="111"/>
      <c r="DEV7" s="111"/>
      <c r="DEW7" s="111"/>
      <c r="DEX7" s="111"/>
      <c r="DEY7" s="111"/>
      <c r="DEZ7" s="111"/>
      <c r="DFA7" s="111"/>
      <c r="DFB7" s="111"/>
      <c r="DFC7" s="111"/>
      <c r="DFD7" s="111"/>
      <c r="DFE7" s="111"/>
      <c r="DFF7" s="111"/>
      <c r="DFG7" s="111"/>
      <c r="DFH7" s="111"/>
      <c r="DFI7" s="111"/>
      <c r="DFJ7" s="111"/>
      <c r="DFK7" s="111"/>
      <c r="DFL7" s="111"/>
      <c r="DFM7" s="111"/>
      <c r="DFN7" s="111"/>
      <c r="DFO7" s="111"/>
      <c r="DFP7" s="111"/>
      <c r="DFQ7" s="111"/>
      <c r="DFR7" s="111"/>
      <c r="DFS7" s="111"/>
      <c r="DFT7" s="111"/>
      <c r="DFU7" s="111"/>
      <c r="DFV7" s="111"/>
      <c r="DFW7" s="111"/>
      <c r="DFX7" s="111"/>
      <c r="DFY7" s="111"/>
      <c r="DFZ7" s="111"/>
      <c r="DGA7" s="111"/>
      <c r="DGB7" s="111"/>
      <c r="DGC7" s="111"/>
      <c r="DGD7" s="111"/>
      <c r="DGE7" s="111"/>
      <c r="DGF7" s="111"/>
      <c r="DGG7" s="111"/>
      <c r="DGH7" s="111"/>
      <c r="DGI7" s="111"/>
      <c r="DGJ7" s="111"/>
      <c r="DGK7" s="111"/>
      <c r="DGL7" s="111"/>
      <c r="DGM7" s="111"/>
      <c r="DGN7" s="111"/>
      <c r="DGO7" s="111"/>
      <c r="DGP7" s="111"/>
      <c r="DGQ7" s="111"/>
      <c r="DGR7" s="111"/>
      <c r="DGS7" s="111"/>
      <c r="DGT7" s="111"/>
      <c r="DGU7" s="111"/>
      <c r="DGV7" s="111"/>
      <c r="DGW7" s="111"/>
      <c r="DGX7" s="111"/>
      <c r="DGY7" s="111"/>
      <c r="DGZ7" s="111"/>
      <c r="DHA7" s="111"/>
      <c r="DHB7" s="111"/>
      <c r="DHC7" s="111"/>
      <c r="DHD7" s="111"/>
      <c r="DHE7" s="111"/>
      <c r="DHF7" s="111"/>
      <c r="DHG7" s="111"/>
      <c r="DHH7" s="111"/>
      <c r="DHI7" s="111"/>
      <c r="DHJ7" s="111"/>
      <c r="DHK7" s="111"/>
      <c r="DHL7" s="111"/>
      <c r="DHM7" s="111"/>
      <c r="DHN7" s="111"/>
      <c r="DHO7" s="111"/>
      <c r="DHP7" s="111"/>
      <c r="DHQ7" s="111"/>
      <c r="DHR7" s="111"/>
      <c r="DHS7" s="111"/>
      <c r="DHT7" s="111"/>
      <c r="DHU7" s="111"/>
      <c r="DHV7" s="111"/>
      <c r="DHW7" s="111"/>
      <c r="DHX7" s="111"/>
      <c r="DHY7" s="111"/>
      <c r="DHZ7" s="111"/>
      <c r="DIA7" s="111"/>
      <c r="DIB7" s="111"/>
      <c r="DIC7" s="111"/>
      <c r="DID7" s="111"/>
      <c r="DIE7" s="111"/>
      <c r="DIF7" s="111"/>
      <c r="DIG7" s="111"/>
      <c r="DIH7" s="111"/>
      <c r="DII7" s="111"/>
      <c r="DIJ7" s="111"/>
      <c r="DIK7" s="111"/>
      <c r="DIL7" s="111"/>
      <c r="DIM7" s="111"/>
      <c r="DIN7" s="111"/>
      <c r="DIO7" s="111"/>
      <c r="DIP7" s="111"/>
      <c r="DIQ7" s="111"/>
      <c r="DIR7" s="111"/>
      <c r="DIS7" s="111"/>
      <c r="DIT7" s="111"/>
      <c r="DIU7" s="111"/>
      <c r="DIV7" s="111"/>
      <c r="DIW7" s="111"/>
      <c r="DIX7" s="111"/>
      <c r="DIY7" s="111"/>
      <c r="DIZ7" s="111"/>
      <c r="DJA7" s="111"/>
      <c r="DJB7" s="111"/>
      <c r="DJC7" s="111"/>
      <c r="DJD7" s="111"/>
      <c r="DJE7" s="111"/>
      <c r="DJF7" s="111"/>
      <c r="DJG7" s="111"/>
      <c r="DJH7" s="111"/>
      <c r="DJI7" s="111"/>
      <c r="DJJ7" s="111"/>
      <c r="DJK7" s="111"/>
      <c r="DJL7" s="111"/>
      <c r="DJM7" s="111"/>
      <c r="DJN7" s="111"/>
      <c r="DJO7" s="111"/>
      <c r="DJP7" s="111"/>
      <c r="DJQ7" s="111"/>
      <c r="DJR7" s="111"/>
      <c r="DJS7" s="111"/>
      <c r="DJT7" s="111"/>
      <c r="DJU7" s="111"/>
      <c r="DJV7" s="111"/>
      <c r="DJW7" s="111"/>
      <c r="DJX7" s="111"/>
      <c r="DJY7" s="111"/>
      <c r="DJZ7" s="111"/>
      <c r="DKA7" s="111"/>
      <c r="DKB7" s="111"/>
      <c r="DKC7" s="111"/>
      <c r="DKD7" s="111"/>
      <c r="DKE7" s="111"/>
      <c r="DKF7" s="111"/>
      <c r="DKG7" s="111"/>
      <c r="DKH7" s="111"/>
      <c r="DKI7" s="111"/>
      <c r="DKJ7" s="111"/>
      <c r="DKK7" s="111"/>
      <c r="DKL7" s="111"/>
      <c r="DKM7" s="111"/>
      <c r="DKN7" s="111"/>
      <c r="DKO7" s="111"/>
      <c r="DKP7" s="111"/>
      <c r="DKQ7" s="111"/>
      <c r="DKR7" s="111"/>
      <c r="DKS7" s="111"/>
      <c r="DKT7" s="111"/>
      <c r="DKU7" s="111"/>
      <c r="DKV7" s="111"/>
      <c r="DKW7" s="111"/>
      <c r="DKX7" s="111"/>
      <c r="DKY7" s="111"/>
      <c r="DKZ7" s="111"/>
      <c r="DLA7" s="111"/>
      <c r="DLB7" s="111"/>
      <c r="DLC7" s="111"/>
      <c r="DLD7" s="111"/>
      <c r="DLE7" s="111"/>
      <c r="DLF7" s="111"/>
      <c r="DLG7" s="111"/>
      <c r="DLH7" s="111"/>
      <c r="DLI7" s="111"/>
      <c r="DLJ7" s="111"/>
      <c r="DLK7" s="111"/>
      <c r="DLL7" s="111"/>
      <c r="DLM7" s="111"/>
      <c r="DLN7" s="111"/>
      <c r="DLO7" s="111"/>
      <c r="DLP7" s="111"/>
      <c r="DLQ7" s="111"/>
      <c r="DLR7" s="111"/>
      <c r="DLS7" s="111"/>
      <c r="DLT7" s="111"/>
      <c r="DLU7" s="111"/>
      <c r="DLV7" s="111"/>
      <c r="DLW7" s="111"/>
      <c r="DLX7" s="111"/>
      <c r="DLY7" s="111"/>
      <c r="DLZ7" s="111"/>
      <c r="DMA7" s="111"/>
      <c r="DMB7" s="111"/>
      <c r="DMC7" s="111"/>
      <c r="DMD7" s="111"/>
      <c r="DME7" s="111"/>
      <c r="DMF7" s="111"/>
      <c r="DMG7" s="111"/>
      <c r="DMH7" s="111"/>
      <c r="DMI7" s="111"/>
      <c r="DMJ7" s="111"/>
      <c r="DMK7" s="111"/>
      <c r="DML7" s="111"/>
      <c r="DMM7" s="111"/>
      <c r="DMN7" s="111"/>
      <c r="DMO7" s="111"/>
      <c r="DMP7" s="111"/>
      <c r="DMQ7" s="111"/>
      <c r="DMR7" s="111"/>
      <c r="DMS7" s="111"/>
      <c r="DMT7" s="111"/>
      <c r="DMU7" s="111"/>
      <c r="DMV7" s="111"/>
      <c r="DMW7" s="111"/>
      <c r="DMX7" s="111"/>
      <c r="DMY7" s="111"/>
      <c r="DMZ7" s="111"/>
      <c r="DNA7" s="111"/>
      <c r="DNB7" s="111"/>
      <c r="DNC7" s="111"/>
      <c r="DND7" s="111"/>
      <c r="DNE7" s="111"/>
      <c r="DNF7" s="111"/>
      <c r="DNG7" s="111"/>
      <c r="DNH7" s="111"/>
      <c r="DNI7" s="111"/>
      <c r="DNJ7" s="111"/>
      <c r="DNK7" s="111"/>
      <c r="DNL7" s="111"/>
      <c r="DNM7" s="111"/>
      <c r="DNN7" s="111"/>
      <c r="DNO7" s="111"/>
      <c r="DNP7" s="111"/>
      <c r="DNQ7" s="111"/>
      <c r="DNR7" s="111"/>
      <c r="DNS7" s="111"/>
      <c r="DNT7" s="111"/>
      <c r="DNU7" s="111"/>
      <c r="DNV7" s="111"/>
      <c r="DNW7" s="111"/>
      <c r="DNX7" s="111"/>
      <c r="DNY7" s="111"/>
      <c r="DNZ7" s="111"/>
      <c r="DOA7" s="111"/>
      <c r="DOB7" s="111"/>
      <c r="DOC7" s="111"/>
      <c r="DOD7" s="111"/>
      <c r="DOE7" s="111"/>
      <c r="DOF7" s="111"/>
      <c r="DOG7" s="111"/>
      <c r="DOH7" s="111"/>
      <c r="DOI7" s="111"/>
      <c r="DOJ7" s="111"/>
      <c r="DOK7" s="111"/>
      <c r="DOL7" s="111"/>
      <c r="DOM7" s="111"/>
      <c r="DON7" s="111"/>
      <c r="DOO7" s="111"/>
      <c r="DOP7" s="111"/>
      <c r="DOQ7" s="111"/>
      <c r="DOR7" s="111"/>
      <c r="DOS7" s="111"/>
      <c r="DOT7" s="111"/>
      <c r="DOU7" s="111"/>
      <c r="DOV7" s="111"/>
      <c r="DOW7" s="111"/>
      <c r="DOX7" s="111"/>
      <c r="DOY7" s="111"/>
      <c r="DOZ7" s="111"/>
      <c r="DPA7" s="111"/>
      <c r="DPB7" s="111"/>
      <c r="DPC7" s="111"/>
      <c r="DPD7" s="111"/>
      <c r="DPE7" s="111"/>
      <c r="DPF7" s="111"/>
      <c r="DPG7" s="111"/>
      <c r="DPH7" s="111"/>
      <c r="DPI7" s="111"/>
      <c r="DPJ7" s="111"/>
      <c r="DPK7" s="111"/>
      <c r="DPL7" s="111"/>
      <c r="DPM7" s="111"/>
      <c r="DPN7" s="111"/>
      <c r="DPO7" s="111"/>
      <c r="DPP7" s="111"/>
      <c r="DPQ7" s="111"/>
      <c r="DPR7" s="111"/>
      <c r="DPS7" s="111"/>
      <c r="DPT7" s="111"/>
      <c r="DPU7" s="111"/>
      <c r="DPV7" s="111"/>
      <c r="DPW7" s="111"/>
      <c r="DPX7" s="111"/>
      <c r="DPY7" s="111"/>
      <c r="DPZ7" s="111"/>
      <c r="DQA7" s="111"/>
      <c r="DQB7" s="111"/>
      <c r="DQC7" s="111"/>
      <c r="DQD7" s="111"/>
      <c r="DQE7" s="111"/>
      <c r="DQF7" s="111"/>
      <c r="DQG7" s="111"/>
      <c r="DQH7" s="111"/>
      <c r="DQI7" s="111"/>
      <c r="DQJ7" s="111"/>
      <c r="DQK7" s="111"/>
      <c r="DQL7" s="111"/>
      <c r="DQM7" s="111"/>
      <c r="DQN7" s="111"/>
      <c r="DQO7" s="111"/>
      <c r="DQP7" s="111"/>
      <c r="DQQ7" s="111"/>
      <c r="DQR7" s="111"/>
      <c r="DQS7" s="111"/>
      <c r="DQT7" s="111"/>
      <c r="DQU7" s="111"/>
      <c r="DQV7" s="111"/>
      <c r="DQW7" s="111"/>
      <c r="DQX7" s="111"/>
      <c r="DQY7" s="111"/>
      <c r="DQZ7" s="111"/>
      <c r="DRA7" s="111"/>
      <c r="DRB7" s="111"/>
      <c r="DRC7" s="111"/>
      <c r="DRD7" s="111"/>
      <c r="DRE7" s="111"/>
      <c r="DRF7" s="111"/>
      <c r="DRG7" s="111"/>
      <c r="DRH7" s="111"/>
      <c r="DRI7" s="111"/>
      <c r="DRJ7" s="111"/>
      <c r="DRK7" s="111"/>
      <c r="DRL7" s="111"/>
      <c r="DRM7" s="111"/>
      <c r="DRN7" s="111"/>
      <c r="DRO7" s="111"/>
      <c r="DRP7" s="111"/>
      <c r="DRQ7" s="111"/>
      <c r="DRR7" s="111"/>
      <c r="DRS7" s="111"/>
      <c r="DRT7" s="111"/>
      <c r="DRU7" s="111"/>
      <c r="DRV7" s="111"/>
      <c r="DRW7" s="111"/>
      <c r="DRX7" s="111"/>
      <c r="DRY7" s="111"/>
      <c r="DRZ7" s="111"/>
      <c r="DSA7" s="111"/>
      <c r="DSB7" s="111"/>
      <c r="DSC7" s="111"/>
      <c r="DSD7" s="111"/>
      <c r="DSE7" s="111"/>
      <c r="DSF7" s="111"/>
      <c r="DSG7" s="111"/>
      <c r="DSH7" s="111"/>
      <c r="DSI7" s="111"/>
      <c r="DSJ7" s="111"/>
      <c r="DSK7" s="111"/>
      <c r="DSL7" s="111"/>
      <c r="DSM7" s="111"/>
      <c r="DSN7" s="111"/>
      <c r="DSO7" s="111"/>
      <c r="DSP7" s="111"/>
      <c r="DSQ7" s="111"/>
      <c r="DSR7" s="111"/>
      <c r="DSS7" s="111"/>
      <c r="DST7" s="111"/>
      <c r="DSU7" s="111"/>
      <c r="DSV7" s="111"/>
      <c r="DSW7" s="111"/>
      <c r="DSX7" s="111"/>
      <c r="DSY7" s="111"/>
      <c r="DSZ7" s="111"/>
      <c r="DTA7" s="111"/>
      <c r="DTB7" s="111"/>
      <c r="DTC7" s="111"/>
      <c r="DTD7" s="111"/>
      <c r="DTE7" s="111"/>
      <c r="DTF7" s="111"/>
      <c r="DTG7" s="111"/>
      <c r="DTH7" s="111"/>
      <c r="DTI7" s="111"/>
      <c r="DTJ7" s="111"/>
      <c r="DTK7" s="111"/>
      <c r="DTL7" s="111"/>
      <c r="DTM7" s="111"/>
      <c r="DTN7" s="111"/>
      <c r="DTO7" s="111"/>
      <c r="DTP7" s="111"/>
      <c r="DTQ7" s="111"/>
      <c r="DTR7" s="111"/>
      <c r="DTS7" s="111"/>
      <c r="DTT7" s="111"/>
      <c r="DTU7" s="111"/>
      <c r="DTV7" s="111"/>
      <c r="DTW7" s="111"/>
      <c r="DTX7" s="111"/>
      <c r="DTY7" s="111"/>
      <c r="DTZ7" s="111"/>
      <c r="DUA7" s="111"/>
      <c r="DUB7" s="111"/>
      <c r="DUC7" s="111"/>
      <c r="DUD7" s="111"/>
      <c r="DUE7" s="111"/>
      <c r="DUF7" s="111"/>
      <c r="DUG7" s="111"/>
      <c r="DUH7" s="111"/>
      <c r="DUI7" s="111"/>
      <c r="DUJ7" s="111"/>
      <c r="DUK7" s="111"/>
      <c r="DUL7" s="111"/>
      <c r="DUM7" s="111"/>
      <c r="DUN7" s="111"/>
      <c r="DUO7" s="111"/>
      <c r="DUP7" s="111"/>
      <c r="DUQ7" s="111"/>
      <c r="DUR7" s="111"/>
      <c r="DUS7" s="111"/>
      <c r="DUT7" s="111"/>
      <c r="DUU7" s="111"/>
      <c r="DUV7" s="111"/>
      <c r="DUW7" s="111"/>
      <c r="DUX7" s="111"/>
      <c r="DUY7" s="111"/>
      <c r="DUZ7" s="111"/>
      <c r="DVA7" s="111"/>
      <c r="DVB7" s="111"/>
      <c r="DVC7" s="111"/>
      <c r="DVD7" s="111"/>
      <c r="DVE7" s="111"/>
      <c r="DVF7" s="111"/>
      <c r="DVG7" s="111"/>
      <c r="DVH7" s="111"/>
      <c r="DVI7" s="111"/>
      <c r="DVJ7" s="111"/>
      <c r="DVK7" s="111"/>
      <c r="DVL7" s="111"/>
      <c r="DVM7" s="111"/>
      <c r="DVN7" s="111"/>
      <c r="DVO7" s="111"/>
      <c r="DVP7" s="111"/>
      <c r="DVQ7" s="111"/>
      <c r="DVR7" s="111"/>
      <c r="DVS7" s="111"/>
      <c r="DVT7" s="111"/>
      <c r="DVU7" s="111"/>
      <c r="DVV7" s="111"/>
      <c r="DVW7" s="111"/>
      <c r="DVX7" s="111"/>
      <c r="DVY7" s="111"/>
      <c r="DVZ7" s="111"/>
      <c r="DWA7" s="111"/>
      <c r="DWB7" s="111"/>
      <c r="DWC7" s="111"/>
      <c r="DWD7" s="111"/>
      <c r="DWE7" s="111"/>
      <c r="DWF7" s="111"/>
      <c r="DWG7" s="111"/>
      <c r="DWH7" s="111"/>
      <c r="DWI7" s="111"/>
      <c r="DWJ7" s="111"/>
      <c r="DWK7" s="111"/>
      <c r="DWL7" s="111"/>
      <c r="DWM7" s="111"/>
      <c r="DWN7" s="111"/>
      <c r="DWO7" s="111"/>
      <c r="DWP7" s="111"/>
      <c r="DWQ7" s="111"/>
      <c r="DWR7" s="111"/>
      <c r="DWS7" s="111"/>
      <c r="DWT7" s="111"/>
      <c r="DWU7" s="111"/>
      <c r="DWV7" s="111"/>
      <c r="DWW7" s="111"/>
      <c r="DWX7" s="111"/>
      <c r="DWY7" s="111"/>
      <c r="DWZ7" s="111"/>
      <c r="DXA7" s="111"/>
      <c r="DXB7" s="111"/>
      <c r="DXC7" s="111"/>
      <c r="DXD7" s="111"/>
      <c r="DXE7" s="111"/>
      <c r="DXF7" s="111"/>
      <c r="DXG7" s="111"/>
      <c r="DXH7" s="111"/>
      <c r="DXI7" s="111"/>
      <c r="DXJ7" s="111"/>
      <c r="DXK7" s="111"/>
      <c r="DXL7" s="111"/>
      <c r="DXM7" s="111"/>
      <c r="DXN7" s="111"/>
      <c r="DXO7" s="111"/>
      <c r="DXP7" s="111"/>
      <c r="DXQ7" s="111"/>
      <c r="DXR7" s="111"/>
      <c r="DXS7" s="111"/>
      <c r="DXT7" s="111"/>
      <c r="DXU7" s="111"/>
      <c r="DXV7" s="111"/>
      <c r="DXW7" s="111"/>
      <c r="DXX7" s="111"/>
      <c r="DXY7" s="111"/>
      <c r="DXZ7" s="111"/>
      <c r="DYA7" s="111"/>
      <c r="DYB7" s="111"/>
      <c r="DYC7" s="111"/>
      <c r="DYD7" s="111"/>
      <c r="DYE7" s="111"/>
      <c r="DYF7" s="111"/>
      <c r="DYG7" s="111"/>
      <c r="DYH7" s="111"/>
      <c r="DYI7" s="111"/>
      <c r="DYJ7" s="111"/>
      <c r="DYK7" s="111"/>
      <c r="DYL7" s="111"/>
      <c r="DYM7" s="111"/>
      <c r="DYN7" s="111"/>
      <c r="DYO7" s="111"/>
      <c r="DYP7" s="111"/>
      <c r="DYQ7" s="111"/>
      <c r="DYR7" s="111"/>
      <c r="DYS7" s="111"/>
      <c r="DYT7" s="111"/>
      <c r="DYU7" s="111"/>
      <c r="DYV7" s="111"/>
      <c r="DYW7" s="111"/>
      <c r="DYX7" s="111"/>
      <c r="DYY7" s="111"/>
      <c r="DYZ7" s="111"/>
      <c r="DZA7" s="111"/>
      <c r="DZB7" s="111"/>
      <c r="DZC7" s="111"/>
      <c r="DZD7" s="111"/>
      <c r="DZE7" s="111"/>
      <c r="DZF7" s="111"/>
      <c r="DZG7" s="111"/>
      <c r="DZH7" s="111"/>
      <c r="DZI7" s="111"/>
      <c r="DZJ7" s="111"/>
      <c r="DZK7" s="111"/>
      <c r="DZL7" s="111"/>
      <c r="DZM7" s="111"/>
      <c r="DZN7" s="111"/>
      <c r="DZO7" s="111"/>
      <c r="DZP7" s="111"/>
      <c r="DZQ7" s="111"/>
      <c r="DZR7" s="111"/>
      <c r="DZS7" s="111"/>
      <c r="DZT7" s="111"/>
      <c r="DZU7" s="111"/>
      <c r="DZV7" s="111"/>
      <c r="DZW7" s="111"/>
      <c r="DZX7" s="111"/>
      <c r="DZY7" s="111"/>
      <c r="DZZ7" s="111"/>
      <c r="EAA7" s="111"/>
      <c r="EAB7" s="111"/>
      <c r="EAC7" s="111"/>
      <c r="EAD7" s="111"/>
      <c r="EAE7" s="111"/>
      <c r="EAF7" s="111"/>
      <c r="EAG7" s="111"/>
      <c r="EAH7" s="111"/>
      <c r="EAI7" s="111"/>
      <c r="EAJ7" s="111"/>
      <c r="EAK7" s="111"/>
      <c r="EAL7" s="111"/>
      <c r="EAM7" s="111"/>
      <c r="EAN7" s="111"/>
      <c r="EAO7" s="111"/>
      <c r="EAP7" s="111"/>
      <c r="EAQ7" s="111"/>
      <c r="EAR7" s="111"/>
      <c r="EAS7" s="111"/>
      <c r="EAT7" s="111"/>
      <c r="EAU7" s="111"/>
      <c r="EAV7" s="111"/>
      <c r="EAW7" s="111"/>
      <c r="EAX7" s="111"/>
      <c r="EAY7" s="111"/>
      <c r="EAZ7" s="111"/>
      <c r="EBA7" s="111"/>
      <c r="EBB7" s="111"/>
      <c r="EBC7" s="111"/>
      <c r="EBD7" s="111"/>
      <c r="EBE7" s="111"/>
      <c r="EBF7" s="111"/>
      <c r="EBG7" s="111"/>
      <c r="EBH7" s="111"/>
      <c r="EBI7" s="111"/>
      <c r="EBJ7" s="111"/>
      <c r="EBK7" s="111"/>
      <c r="EBL7" s="111"/>
      <c r="EBM7" s="111"/>
      <c r="EBN7" s="111"/>
      <c r="EBO7" s="111"/>
      <c r="EBP7" s="111"/>
      <c r="EBQ7" s="111"/>
      <c r="EBR7" s="111"/>
      <c r="EBS7" s="111"/>
      <c r="EBT7" s="111"/>
      <c r="EBU7" s="111"/>
      <c r="EBV7" s="111"/>
      <c r="EBW7" s="111"/>
      <c r="EBX7" s="111"/>
      <c r="EBY7" s="111"/>
      <c r="EBZ7" s="111"/>
      <c r="ECA7" s="111"/>
      <c r="ECB7" s="111"/>
      <c r="ECC7" s="111"/>
      <c r="ECD7" s="111"/>
      <c r="ECE7" s="111"/>
      <c r="ECF7" s="111"/>
      <c r="ECG7" s="111"/>
      <c r="ECH7" s="111"/>
      <c r="ECI7" s="111"/>
      <c r="ECJ7" s="111"/>
      <c r="ECK7" s="111"/>
      <c r="ECL7" s="111"/>
      <c r="ECM7" s="111"/>
      <c r="ECN7" s="111"/>
      <c r="ECO7" s="111"/>
      <c r="ECP7" s="111"/>
      <c r="ECQ7" s="111"/>
      <c r="ECR7" s="111"/>
      <c r="ECS7" s="111"/>
      <c r="ECT7" s="111"/>
      <c r="ECU7" s="111"/>
      <c r="ECV7" s="111"/>
      <c r="ECW7" s="111"/>
      <c r="ECX7" s="111"/>
      <c r="ECY7" s="111"/>
      <c r="ECZ7" s="111"/>
      <c r="EDA7" s="111"/>
      <c r="EDB7" s="111"/>
      <c r="EDC7" s="111"/>
      <c r="EDD7" s="111"/>
      <c r="EDE7" s="111"/>
      <c r="EDF7" s="111"/>
      <c r="EDG7" s="111"/>
      <c r="EDH7" s="111"/>
      <c r="EDI7" s="111"/>
      <c r="EDJ7" s="111"/>
      <c r="EDK7" s="111"/>
      <c r="EDL7" s="111"/>
      <c r="EDM7" s="111"/>
      <c r="EDN7" s="111"/>
      <c r="EDO7" s="111"/>
      <c r="EDP7" s="111"/>
      <c r="EDQ7" s="111"/>
      <c r="EDR7" s="111"/>
      <c r="EDS7" s="111"/>
      <c r="EDT7" s="111"/>
      <c r="EDU7" s="111"/>
      <c r="EDV7" s="111"/>
      <c r="EDW7" s="111"/>
      <c r="EDX7" s="111"/>
      <c r="EDY7" s="111"/>
      <c r="EDZ7" s="111"/>
      <c r="EEA7" s="111"/>
      <c r="EEB7" s="111"/>
      <c r="EEC7" s="111"/>
      <c r="EED7" s="111"/>
      <c r="EEE7" s="111"/>
      <c r="EEF7" s="111"/>
      <c r="EEG7" s="111"/>
      <c r="EEH7" s="111"/>
      <c r="EEI7" s="111"/>
      <c r="EEJ7" s="111"/>
      <c r="EEK7" s="111"/>
      <c r="EEL7" s="111"/>
      <c r="EEM7" s="111"/>
      <c r="EEN7" s="111"/>
      <c r="EEO7" s="111"/>
      <c r="EEP7" s="111"/>
      <c r="EEQ7" s="111"/>
      <c r="EER7" s="111"/>
      <c r="EES7" s="111"/>
      <c r="EET7" s="111"/>
      <c r="EEU7" s="111"/>
      <c r="EEV7" s="111"/>
      <c r="EEW7" s="111"/>
      <c r="EEX7" s="111"/>
      <c r="EEY7" s="111"/>
      <c r="EEZ7" s="111"/>
      <c r="EFA7" s="111"/>
      <c r="EFB7" s="111"/>
      <c r="EFC7" s="111"/>
      <c r="EFD7" s="111"/>
      <c r="EFE7" s="111"/>
      <c r="EFF7" s="111"/>
      <c r="EFG7" s="111"/>
      <c r="EFH7" s="111"/>
      <c r="EFI7" s="111"/>
      <c r="EFJ7" s="111"/>
      <c r="EFK7" s="111"/>
      <c r="EFL7" s="111"/>
      <c r="EFM7" s="111"/>
      <c r="EFN7" s="111"/>
      <c r="EFO7" s="111"/>
      <c r="EFP7" s="111"/>
      <c r="EFQ7" s="111"/>
      <c r="EFR7" s="111"/>
      <c r="EFS7" s="111"/>
      <c r="EFT7" s="111"/>
      <c r="EFU7" s="111"/>
      <c r="EFV7" s="111"/>
      <c r="EFW7" s="111"/>
      <c r="EFX7" s="111"/>
      <c r="EFY7" s="111"/>
      <c r="EFZ7" s="111"/>
      <c r="EGA7" s="111"/>
      <c r="EGB7" s="111"/>
      <c r="EGC7" s="111"/>
      <c r="EGD7" s="111"/>
      <c r="EGE7" s="111"/>
      <c r="EGF7" s="111"/>
      <c r="EGG7" s="111"/>
      <c r="EGH7" s="111"/>
      <c r="EGI7" s="111"/>
      <c r="EGJ7" s="111"/>
      <c r="EGK7" s="111"/>
      <c r="EGL7" s="111"/>
      <c r="EGM7" s="111"/>
      <c r="EGN7" s="111"/>
      <c r="EGO7" s="111"/>
      <c r="EGP7" s="111"/>
      <c r="EGQ7" s="111"/>
      <c r="EGR7" s="111"/>
      <c r="EGS7" s="111"/>
      <c r="EGT7" s="111"/>
      <c r="EGU7" s="111"/>
      <c r="EGV7" s="111"/>
      <c r="EGW7" s="111"/>
      <c r="EGX7" s="111"/>
      <c r="EGY7" s="111"/>
      <c r="EGZ7" s="111"/>
      <c r="EHA7" s="111"/>
      <c r="EHB7" s="111"/>
      <c r="EHC7" s="111"/>
      <c r="EHD7" s="111"/>
      <c r="EHE7" s="111"/>
      <c r="EHF7" s="111"/>
      <c r="EHG7" s="111"/>
      <c r="EHH7" s="111"/>
      <c r="EHI7" s="111"/>
      <c r="EHJ7" s="111"/>
      <c r="EHK7" s="111"/>
      <c r="EHL7" s="111"/>
      <c r="EHM7" s="111"/>
      <c r="EHN7" s="111"/>
      <c r="EHO7" s="111"/>
      <c r="EHP7" s="111"/>
      <c r="EHQ7" s="111"/>
      <c r="EHR7" s="111"/>
      <c r="EHS7" s="111"/>
      <c r="EHT7" s="111"/>
      <c r="EHU7" s="111"/>
      <c r="EHV7" s="111"/>
      <c r="EHW7" s="111"/>
      <c r="EHX7" s="111"/>
      <c r="EHY7" s="111"/>
      <c r="EHZ7" s="111"/>
      <c r="EIA7" s="111"/>
      <c r="EIB7" s="111"/>
      <c r="EIC7" s="111"/>
      <c r="EID7" s="111"/>
      <c r="EIE7" s="111"/>
      <c r="EIF7" s="111"/>
      <c r="EIG7" s="111"/>
      <c r="EIH7" s="111"/>
      <c r="EII7" s="111"/>
      <c r="EIJ7" s="111"/>
      <c r="EIK7" s="111"/>
      <c r="EIL7" s="111"/>
      <c r="EIM7" s="111"/>
      <c r="EIN7" s="111"/>
      <c r="EIO7" s="111"/>
      <c r="EIP7" s="111"/>
      <c r="EIQ7" s="111"/>
      <c r="EIR7" s="111"/>
      <c r="EIS7" s="111"/>
      <c r="EIT7" s="111"/>
      <c r="EIU7" s="111"/>
      <c r="EIV7" s="111"/>
      <c r="EIW7" s="111"/>
      <c r="EIX7" s="111"/>
      <c r="EIY7" s="111"/>
      <c r="EIZ7" s="111"/>
      <c r="EJA7" s="111"/>
      <c r="EJB7" s="111"/>
      <c r="EJC7" s="111"/>
      <c r="EJD7" s="111"/>
      <c r="EJE7" s="111"/>
      <c r="EJF7" s="111"/>
      <c r="EJG7" s="111"/>
      <c r="EJH7" s="111"/>
      <c r="EJI7" s="111"/>
      <c r="EJJ7" s="111"/>
      <c r="EJK7" s="111"/>
      <c r="EJL7" s="111"/>
      <c r="EJM7" s="111"/>
      <c r="EJN7" s="111"/>
      <c r="EJO7" s="111"/>
      <c r="EJP7" s="111"/>
      <c r="EJQ7" s="111"/>
      <c r="EJR7" s="111"/>
      <c r="EJS7" s="111"/>
      <c r="EJT7" s="111"/>
      <c r="EJU7" s="111"/>
      <c r="EJV7" s="111"/>
      <c r="EJW7" s="111"/>
      <c r="EJX7" s="111"/>
      <c r="EJY7" s="111"/>
      <c r="EJZ7" s="111"/>
      <c r="EKA7" s="111"/>
      <c r="EKB7" s="111"/>
      <c r="EKC7" s="111"/>
      <c r="EKD7" s="111"/>
      <c r="EKE7" s="111"/>
      <c r="EKF7" s="111"/>
      <c r="EKG7" s="111"/>
      <c r="EKH7" s="111"/>
      <c r="EKI7" s="111"/>
      <c r="EKJ7" s="111"/>
      <c r="EKK7" s="111"/>
      <c r="EKL7" s="111"/>
      <c r="EKM7" s="111"/>
      <c r="EKN7" s="111"/>
      <c r="EKO7" s="111"/>
      <c r="EKP7" s="111"/>
      <c r="EKQ7" s="111"/>
      <c r="EKR7" s="111"/>
      <c r="EKS7" s="111"/>
      <c r="EKT7" s="111"/>
      <c r="EKU7" s="111"/>
      <c r="EKV7" s="111"/>
      <c r="EKW7" s="111"/>
      <c r="EKX7" s="111"/>
      <c r="EKY7" s="111"/>
      <c r="EKZ7" s="111"/>
      <c r="ELA7" s="111"/>
      <c r="ELB7" s="111"/>
      <c r="ELC7" s="111"/>
      <c r="ELD7" s="111"/>
      <c r="ELE7" s="111"/>
      <c r="ELF7" s="111"/>
      <c r="ELG7" s="111"/>
      <c r="ELH7" s="111"/>
      <c r="ELI7" s="111"/>
      <c r="ELJ7" s="111"/>
      <c r="ELK7" s="111"/>
      <c r="ELL7" s="111"/>
      <c r="ELM7" s="111"/>
      <c r="ELN7" s="111"/>
      <c r="ELO7" s="111"/>
      <c r="ELP7" s="111"/>
      <c r="ELQ7" s="111"/>
      <c r="ELR7" s="111"/>
      <c r="ELS7" s="111"/>
      <c r="ELT7" s="111"/>
      <c r="ELU7" s="111"/>
      <c r="ELV7" s="111"/>
      <c r="ELW7" s="111"/>
      <c r="ELX7" s="111"/>
      <c r="ELY7" s="111"/>
      <c r="ELZ7" s="111"/>
      <c r="EMA7" s="111"/>
      <c r="EMB7" s="111"/>
      <c r="EMC7" s="111"/>
      <c r="EMD7" s="111"/>
      <c r="EME7" s="111"/>
      <c r="EMF7" s="111"/>
      <c r="EMG7" s="111"/>
      <c r="EMH7" s="111"/>
      <c r="EMI7" s="111"/>
      <c r="EMJ7" s="111"/>
      <c r="EMK7" s="111"/>
      <c r="EML7" s="111"/>
      <c r="EMM7" s="111"/>
      <c r="EMN7" s="111"/>
      <c r="EMO7" s="111"/>
      <c r="EMP7" s="111"/>
      <c r="EMQ7" s="111"/>
      <c r="EMR7" s="111"/>
      <c r="EMS7" s="111"/>
      <c r="EMT7" s="111"/>
      <c r="EMU7" s="111"/>
      <c r="EMV7" s="111"/>
      <c r="EMW7" s="111"/>
      <c r="EMX7" s="111"/>
      <c r="EMY7" s="111"/>
      <c r="EMZ7" s="111"/>
      <c r="ENA7" s="111"/>
      <c r="ENB7" s="111"/>
      <c r="ENC7" s="111"/>
      <c r="END7" s="111"/>
      <c r="ENE7" s="111"/>
      <c r="ENF7" s="111"/>
      <c r="ENG7" s="111"/>
      <c r="ENH7" s="111"/>
      <c r="ENI7" s="111"/>
      <c r="ENJ7" s="111"/>
      <c r="ENK7" s="111"/>
      <c r="ENL7" s="111"/>
      <c r="ENM7" s="111"/>
      <c r="ENN7" s="111"/>
      <c r="ENO7" s="111"/>
      <c r="ENP7" s="111"/>
      <c r="ENQ7" s="111"/>
      <c r="ENR7" s="111"/>
      <c r="ENS7" s="111"/>
      <c r="ENT7" s="111"/>
      <c r="ENU7" s="111"/>
      <c r="ENV7" s="111"/>
      <c r="ENW7" s="111"/>
      <c r="ENX7" s="111"/>
      <c r="ENY7" s="111"/>
      <c r="ENZ7" s="111"/>
      <c r="EOA7" s="111"/>
      <c r="EOB7" s="111"/>
      <c r="EOC7" s="111"/>
      <c r="EOD7" s="111"/>
      <c r="EOE7" s="111"/>
      <c r="EOF7" s="111"/>
      <c r="EOG7" s="111"/>
      <c r="EOH7" s="111"/>
      <c r="EOI7" s="111"/>
      <c r="EOJ7" s="111"/>
      <c r="EOK7" s="111"/>
      <c r="EOL7" s="111"/>
      <c r="EOM7" s="111"/>
      <c r="EON7" s="111"/>
      <c r="EOO7" s="111"/>
      <c r="EOP7" s="111"/>
      <c r="EOQ7" s="111"/>
      <c r="EOR7" s="111"/>
      <c r="EOS7" s="111"/>
      <c r="EOT7" s="111"/>
      <c r="EOU7" s="111"/>
      <c r="EOV7" s="111"/>
      <c r="EOW7" s="111"/>
      <c r="EOX7" s="111"/>
      <c r="EOY7" s="111"/>
      <c r="EOZ7" s="111"/>
      <c r="EPA7" s="111"/>
      <c r="EPB7" s="111"/>
      <c r="EPC7" s="111"/>
      <c r="EPD7" s="111"/>
      <c r="EPE7" s="111"/>
      <c r="EPF7" s="111"/>
      <c r="EPG7" s="111"/>
      <c r="EPH7" s="111"/>
      <c r="EPI7" s="111"/>
      <c r="EPJ7" s="111"/>
      <c r="EPK7" s="111"/>
      <c r="EPL7" s="111"/>
      <c r="EPM7" s="111"/>
      <c r="EPN7" s="111"/>
      <c r="EPO7" s="111"/>
      <c r="EPP7" s="111"/>
      <c r="EPQ7" s="111"/>
      <c r="EPR7" s="111"/>
      <c r="EPS7" s="111"/>
      <c r="EPT7" s="111"/>
      <c r="EPU7" s="111"/>
      <c r="EPV7" s="111"/>
      <c r="EPW7" s="111"/>
      <c r="EPX7" s="111"/>
      <c r="EPY7" s="111"/>
      <c r="EPZ7" s="111"/>
      <c r="EQA7" s="111"/>
      <c r="EQB7" s="111"/>
      <c r="EQC7" s="111"/>
      <c r="EQD7" s="111"/>
      <c r="EQE7" s="111"/>
      <c r="EQF7" s="111"/>
      <c r="EQG7" s="111"/>
      <c r="EQH7" s="111"/>
      <c r="EQI7" s="111"/>
      <c r="EQJ7" s="111"/>
      <c r="EQK7" s="111"/>
      <c r="EQL7" s="111"/>
      <c r="EQM7" s="111"/>
      <c r="EQN7" s="111"/>
      <c r="EQO7" s="111"/>
      <c r="EQP7" s="111"/>
      <c r="EQQ7" s="111"/>
      <c r="EQR7" s="111"/>
      <c r="EQS7" s="111"/>
      <c r="EQT7" s="111"/>
      <c r="EQU7" s="111"/>
      <c r="EQV7" s="111"/>
      <c r="EQW7" s="111"/>
      <c r="EQX7" s="111"/>
      <c r="EQY7" s="111"/>
      <c r="EQZ7" s="111"/>
      <c r="ERA7" s="111"/>
      <c r="ERB7" s="111"/>
      <c r="ERC7" s="111"/>
      <c r="ERD7" s="111"/>
      <c r="ERE7" s="111"/>
      <c r="ERF7" s="111"/>
      <c r="ERG7" s="111"/>
      <c r="ERH7" s="111"/>
      <c r="ERI7" s="111"/>
      <c r="ERJ7" s="111"/>
      <c r="ERK7" s="111"/>
      <c r="ERL7" s="111"/>
      <c r="ERM7" s="111"/>
      <c r="ERN7" s="111"/>
      <c r="ERO7" s="111"/>
      <c r="ERP7" s="111"/>
      <c r="ERQ7" s="111"/>
      <c r="ERR7" s="111"/>
      <c r="ERS7" s="111"/>
      <c r="ERT7" s="111"/>
      <c r="ERU7" s="111"/>
      <c r="ERV7" s="111"/>
      <c r="ERW7" s="111"/>
      <c r="ERX7" s="111"/>
      <c r="ERY7" s="111"/>
      <c r="ERZ7" s="111"/>
      <c r="ESA7" s="111"/>
      <c r="ESB7" s="111"/>
      <c r="ESC7" s="111"/>
      <c r="ESD7" s="111"/>
      <c r="ESE7" s="111"/>
      <c r="ESF7" s="111"/>
      <c r="ESG7" s="111"/>
      <c r="ESH7" s="111"/>
      <c r="ESI7" s="111"/>
      <c r="ESJ7" s="111"/>
      <c r="ESK7" s="111"/>
      <c r="ESL7" s="111"/>
      <c r="ESM7" s="111"/>
      <c r="ESN7" s="111"/>
      <c r="ESO7" s="111"/>
      <c r="ESP7" s="111"/>
      <c r="ESQ7" s="111"/>
      <c r="ESR7" s="111"/>
      <c r="ESS7" s="111"/>
      <c r="EST7" s="111"/>
      <c r="ESU7" s="111"/>
      <c r="ESV7" s="111"/>
      <c r="ESW7" s="111"/>
      <c r="ESX7" s="111"/>
      <c r="ESY7" s="111"/>
      <c r="ESZ7" s="111"/>
      <c r="ETA7" s="111"/>
      <c r="ETB7" s="111"/>
      <c r="ETC7" s="111"/>
      <c r="ETD7" s="111"/>
      <c r="ETE7" s="111"/>
      <c r="ETF7" s="111"/>
      <c r="ETG7" s="111"/>
      <c r="ETH7" s="111"/>
      <c r="ETI7" s="111"/>
      <c r="ETJ7" s="111"/>
      <c r="ETK7" s="111"/>
      <c r="ETL7" s="111"/>
      <c r="ETM7" s="111"/>
      <c r="ETN7" s="111"/>
      <c r="ETO7" s="111"/>
      <c r="ETP7" s="111"/>
      <c r="ETQ7" s="111"/>
      <c r="ETR7" s="111"/>
      <c r="ETS7" s="111"/>
      <c r="ETT7" s="111"/>
      <c r="ETU7" s="111"/>
      <c r="ETV7" s="111"/>
      <c r="ETW7" s="111"/>
      <c r="ETX7" s="111"/>
      <c r="ETY7" s="111"/>
      <c r="ETZ7" s="111"/>
      <c r="EUA7" s="111"/>
      <c r="EUB7" s="111"/>
      <c r="EUC7" s="111"/>
      <c r="EUD7" s="111"/>
      <c r="EUE7" s="111"/>
      <c r="EUF7" s="111"/>
      <c r="EUG7" s="111"/>
      <c r="EUH7" s="111"/>
      <c r="EUI7" s="111"/>
      <c r="EUJ7" s="111"/>
      <c r="EUK7" s="111"/>
      <c r="EUL7" s="111"/>
      <c r="EUM7" s="111"/>
      <c r="EUN7" s="111"/>
      <c r="EUO7" s="111"/>
      <c r="EUP7" s="111"/>
      <c r="EUQ7" s="111"/>
      <c r="EUR7" s="111"/>
      <c r="EUS7" s="111"/>
      <c r="EUT7" s="111"/>
      <c r="EUU7" s="111"/>
      <c r="EUV7" s="111"/>
      <c r="EUW7" s="111"/>
      <c r="EUX7" s="111"/>
      <c r="EUY7" s="111"/>
      <c r="EUZ7" s="111"/>
      <c r="EVA7" s="111"/>
      <c r="EVB7" s="111"/>
      <c r="EVC7" s="111"/>
      <c r="EVD7" s="111"/>
      <c r="EVE7" s="111"/>
      <c r="EVF7" s="111"/>
      <c r="EVG7" s="111"/>
      <c r="EVH7" s="111"/>
      <c r="EVI7" s="111"/>
      <c r="EVJ7" s="111"/>
      <c r="EVK7" s="111"/>
      <c r="EVL7" s="111"/>
      <c r="EVM7" s="111"/>
      <c r="EVN7" s="111"/>
      <c r="EVO7" s="111"/>
      <c r="EVP7" s="111"/>
      <c r="EVQ7" s="111"/>
      <c r="EVR7" s="111"/>
      <c r="EVS7" s="111"/>
      <c r="EVT7" s="111"/>
      <c r="EVU7" s="111"/>
      <c r="EVV7" s="111"/>
      <c r="EVW7" s="111"/>
      <c r="EVX7" s="111"/>
      <c r="EVY7" s="111"/>
      <c r="EVZ7" s="111"/>
      <c r="EWA7" s="111"/>
      <c r="EWB7" s="111"/>
      <c r="EWC7" s="111"/>
      <c r="EWD7" s="111"/>
      <c r="EWE7" s="111"/>
      <c r="EWF7" s="111"/>
      <c r="EWG7" s="111"/>
      <c r="EWH7" s="111"/>
      <c r="EWI7" s="111"/>
      <c r="EWJ7" s="111"/>
      <c r="EWK7" s="111"/>
      <c r="EWL7" s="111"/>
      <c r="EWM7" s="111"/>
      <c r="EWN7" s="111"/>
      <c r="EWO7" s="111"/>
      <c r="EWP7" s="111"/>
      <c r="EWQ7" s="111"/>
      <c r="EWR7" s="111"/>
      <c r="EWS7" s="111"/>
      <c r="EWT7" s="111"/>
      <c r="EWU7" s="111"/>
      <c r="EWV7" s="111"/>
      <c r="EWW7" s="111"/>
      <c r="EWX7" s="111"/>
      <c r="EWY7" s="111"/>
      <c r="EWZ7" s="111"/>
      <c r="EXA7" s="111"/>
      <c r="EXB7" s="111"/>
      <c r="EXC7" s="111"/>
      <c r="EXD7" s="111"/>
      <c r="EXE7" s="111"/>
      <c r="EXF7" s="111"/>
      <c r="EXG7" s="111"/>
      <c r="EXH7" s="111"/>
      <c r="EXI7" s="111"/>
      <c r="EXJ7" s="111"/>
      <c r="EXK7" s="111"/>
      <c r="EXL7" s="111"/>
      <c r="EXM7" s="111"/>
      <c r="EXN7" s="111"/>
      <c r="EXO7" s="111"/>
      <c r="EXP7" s="111"/>
      <c r="EXQ7" s="111"/>
      <c r="EXR7" s="111"/>
      <c r="EXS7" s="111"/>
      <c r="EXT7" s="111"/>
      <c r="EXU7" s="111"/>
      <c r="EXV7" s="111"/>
      <c r="EXW7" s="111"/>
      <c r="EXX7" s="111"/>
      <c r="EXY7" s="111"/>
      <c r="EXZ7" s="111"/>
      <c r="EYA7" s="111"/>
      <c r="EYB7" s="111"/>
      <c r="EYC7" s="111"/>
      <c r="EYD7" s="111"/>
      <c r="EYE7" s="111"/>
      <c r="EYF7" s="111"/>
      <c r="EYG7" s="111"/>
      <c r="EYH7" s="111"/>
      <c r="EYI7" s="111"/>
      <c r="EYJ7" s="111"/>
      <c r="EYK7" s="111"/>
      <c r="EYL7" s="111"/>
      <c r="EYM7" s="111"/>
      <c r="EYN7" s="111"/>
      <c r="EYO7" s="111"/>
      <c r="EYP7" s="111"/>
      <c r="EYQ7" s="111"/>
      <c r="EYR7" s="111"/>
      <c r="EYS7" s="111"/>
      <c r="EYT7" s="111"/>
      <c r="EYU7" s="111"/>
      <c r="EYV7" s="111"/>
      <c r="EYW7" s="111"/>
      <c r="EYX7" s="111"/>
      <c r="EYY7" s="111"/>
      <c r="EYZ7" s="111"/>
      <c r="EZA7" s="111"/>
      <c r="EZB7" s="111"/>
      <c r="EZC7" s="111"/>
      <c r="EZD7" s="111"/>
      <c r="EZE7" s="111"/>
      <c r="EZF7" s="111"/>
      <c r="EZG7" s="111"/>
      <c r="EZH7" s="111"/>
      <c r="EZI7" s="111"/>
      <c r="EZJ7" s="111"/>
      <c r="EZK7" s="111"/>
      <c r="EZL7" s="111"/>
      <c r="EZM7" s="111"/>
      <c r="EZN7" s="111"/>
      <c r="EZO7" s="111"/>
      <c r="EZP7" s="111"/>
      <c r="EZQ7" s="111"/>
      <c r="EZR7" s="111"/>
      <c r="EZS7" s="111"/>
      <c r="EZT7" s="111"/>
      <c r="EZU7" s="111"/>
      <c r="EZV7" s="111"/>
      <c r="EZW7" s="111"/>
      <c r="EZX7" s="111"/>
      <c r="EZY7" s="111"/>
      <c r="EZZ7" s="111"/>
      <c r="FAA7" s="111"/>
      <c r="FAB7" s="111"/>
      <c r="FAC7" s="111"/>
      <c r="FAD7" s="111"/>
      <c r="FAE7" s="111"/>
      <c r="FAF7" s="111"/>
      <c r="FAG7" s="111"/>
      <c r="FAH7" s="111"/>
      <c r="FAI7" s="111"/>
      <c r="FAJ7" s="111"/>
      <c r="FAK7" s="111"/>
      <c r="FAL7" s="111"/>
      <c r="FAM7" s="111"/>
      <c r="FAN7" s="111"/>
      <c r="FAO7" s="111"/>
      <c r="FAP7" s="111"/>
      <c r="FAQ7" s="111"/>
      <c r="FAR7" s="111"/>
      <c r="FAS7" s="111"/>
      <c r="FAT7" s="111"/>
      <c r="FAU7" s="111"/>
      <c r="FAV7" s="111"/>
      <c r="FAW7" s="111"/>
      <c r="FAX7" s="111"/>
      <c r="FAY7" s="111"/>
      <c r="FAZ7" s="111"/>
      <c r="FBA7" s="111"/>
      <c r="FBB7" s="111"/>
      <c r="FBC7" s="111"/>
      <c r="FBD7" s="111"/>
      <c r="FBE7" s="111"/>
      <c r="FBF7" s="111"/>
      <c r="FBG7" s="111"/>
      <c r="FBH7" s="111"/>
      <c r="FBI7" s="111"/>
      <c r="FBJ7" s="111"/>
      <c r="FBK7" s="111"/>
      <c r="FBL7" s="111"/>
      <c r="FBM7" s="111"/>
      <c r="FBN7" s="111"/>
      <c r="FBO7" s="111"/>
      <c r="FBP7" s="111"/>
      <c r="FBQ7" s="111"/>
      <c r="FBR7" s="111"/>
      <c r="FBS7" s="111"/>
      <c r="FBT7" s="111"/>
      <c r="FBU7" s="111"/>
      <c r="FBV7" s="111"/>
      <c r="FBW7" s="111"/>
      <c r="FBX7" s="111"/>
      <c r="FBY7" s="111"/>
      <c r="FBZ7" s="111"/>
      <c r="FCA7" s="111"/>
      <c r="FCB7" s="111"/>
      <c r="FCC7" s="111"/>
      <c r="FCD7" s="111"/>
      <c r="FCE7" s="111"/>
      <c r="FCF7" s="111"/>
      <c r="FCG7" s="111"/>
      <c r="FCH7" s="111"/>
      <c r="FCI7" s="111"/>
      <c r="FCJ7" s="111"/>
      <c r="FCK7" s="111"/>
      <c r="FCL7" s="111"/>
      <c r="FCM7" s="111"/>
      <c r="FCN7" s="111"/>
      <c r="FCO7" s="111"/>
      <c r="FCP7" s="111"/>
      <c r="FCQ7" s="111"/>
      <c r="FCR7" s="111"/>
      <c r="FCS7" s="111"/>
      <c r="FCT7" s="111"/>
      <c r="FCU7" s="111"/>
      <c r="FCV7" s="111"/>
      <c r="FCW7" s="111"/>
      <c r="FCX7" s="111"/>
      <c r="FCY7" s="111"/>
      <c r="FCZ7" s="111"/>
      <c r="FDA7" s="111"/>
      <c r="FDB7" s="111"/>
      <c r="FDC7" s="111"/>
      <c r="FDD7" s="111"/>
      <c r="FDE7" s="111"/>
      <c r="FDF7" s="111"/>
      <c r="FDG7" s="111"/>
      <c r="FDH7" s="111"/>
      <c r="FDI7" s="111"/>
      <c r="FDJ7" s="111"/>
      <c r="FDK7" s="111"/>
      <c r="FDL7" s="111"/>
      <c r="FDM7" s="111"/>
      <c r="FDN7" s="111"/>
      <c r="FDO7" s="111"/>
      <c r="FDP7" s="111"/>
      <c r="FDQ7" s="111"/>
      <c r="FDR7" s="111"/>
      <c r="FDS7" s="111"/>
      <c r="FDT7" s="111"/>
      <c r="FDU7" s="111"/>
      <c r="FDV7" s="111"/>
      <c r="FDW7" s="111"/>
      <c r="FDX7" s="111"/>
      <c r="FDY7" s="111"/>
      <c r="FDZ7" s="111"/>
      <c r="FEA7" s="111"/>
      <c r="FEB7" s="111"/>
      <c r="FEC7" s="111"/>
      <c r="FED7" s="111"/>
      <c r="FEE7" s="111"/>
      <c r="FEF7" s="111"/>
      <c r="FEG7" s="111"/>
      <c r="FEH7" s="111"/>
      <c r="FEI7" s="111"/>
      <c r="FEJ7" s="111"/>
      <c r="FEK7" s="111"/>
      <c r="FEL7" s="111"/>
      <c r="FEM7" s="111"/>
      <c r="FEN7" s="111"/>
      <c r="FEO7" s="111"/>
      <c r="FEP7" s="111"/>
      <c r="FEQ7" s="111"/>
      <c r="FER7" s="111"/>
      <c r="FES7" s="111"/>
      <c r="FET7" s="111"/>
      <c r="FEU7" s="111"/>
      <c r="FEV7" s="111"/>
      <c r="FEW7" s="111"/>
      <c r="FEX7" s="111"/>
      <c r="FEY7" s="111"/>
      <c r="FEZ7" s="111"/>
      <c r="FFA7" s="111"/>
      <c r="FFB7" s="111"/>
      <c r="FFC7" s="111"/>
      <c r="FFD7" s="111"/>
      <c r="FFE7" s="111"/>
      <c r="FFF7" s="111"/>
      <c r="FFG7" s="111"/>
      <c r="FFH7" s="111"/>
      <c r="FFI7" s="111"/>
      <c r="FFJ7" s="111"/>
      <c r="FFK7" s="111"/>
      <c r="FFL7" s="111"/>
      <c r="FFM7" s="111"/>
      <c r="FFN7" s="111"/>
      <c r="FFO7" s="111"/>
      <c r="FFP7" s="111"/>
      <c r="FFQ7" s="111"/>
      <c r="FFR7" s="111"/>
      <c r="FFS7" s="111"/>
      <c r="FFT7" s="111"/>
      <c r="FFU7" s="111"/>
      <c r="FFV7" s="111"/>
      <c r="FFW7" s="111"/>
      <c r="FFX7" s="111"/>
      <c r="FFY7" s="111"/>
      <c r="FFZ7" s="111"/>
      <c r="FGA7" s="111"/>
      <c r="FGB7" s="111"/>
      <c r="FGC7" s="111"/>
      <c r="FGD7" s="111"/>
      <c r="FGE7" s="111"/>
      <c r="FGF7" s="111"/>
      <c r="FGG7" s="111"/>
      <c r="FGH7" s="111"/>
      <c r="FGI7" s="111"/>
      <c r="FGJ7" s="111"/>
      <c r="FGK7" s="111"/>
      <c r="FGL7" s="111"/>
      <c r="FGM7" s="111"/>
      <c r="FGN7" s="111"/>
      <c r="FGO7" s="111"/>
      <c r="FGP7" s="111"/>
      <c r="FGQ7" s="111"/>
      <c r="FGR7" s="111"/>
      <c r="FGS7" s="111"/>
      <c r="FGT7" s="111"/>
      <c r="FGU7" s="111"/>
      <c r="FGV7" s="111"/>
      <c r="FGW7" s="111"/>
      <c r="FGX7" s="111"/>
      <c r="FGY7" s="111"/>
      <c r="FGZ7" s="111"/>
      <c r="FHA7" s="111"/>
      <c r="FHB7" s="111"/>
      <c r="FHC7" s="111"/>
      <c r="FHD7" s="111"/>
      <c r="FHE7" s="111"/>
      <c r="FHF7" s="111"/>
      <c r="FHG7" s="111"/>
      <c r="FHH7" s="111"/>
      <c r="FHI7" s="111"/>
      <c r="FHJ7" s="111"/>
      <c r="FHK7" s="111"/>
      <c r="FHL7" s="111"/>
      <c r="FHM7" s="111"/>
      <c r="FHN7" s="111"/>
      <c r="FHO7" s="111"/>
      <c r="FHP7" s="111"/>
      <c r="FHQ7" s="111"/>
      <c r="FHR7" s="111"/>
      <c r="FHS7" s="111"/>
      <c r="FHT7" s="111"/>
      <c r="FHU7" s="111"/>
      <c r="FHV7" s="111"/>
      <c r="FHW7" s="111"/>
      <c r="FHX7" s="111"/>
      <c r="FHY7" s="111"/>
      <c r="FHZ7" s="111"/>
      <c r="FIA7" s="111"/>
      <c r="FIB7" s="111"/>
      <c r="FIC7" s="111"/>
      <c r="FID7" s="111"/>
      <c r="FIE7" s="111"/>
      <c r="FIF7" s="111"/>
      <c r="FIG7" s="111"/>
      <c r="FIH7" s="111"/>
      <c r="FII7" s="111"/>
      <c r="FIJ7" s="111"/>
      <c r="FIK7" s="111"/>
      <c r="FIL7" s="111"/>
      <c r="FIM7" s="111"/>
      <c r="FIN7" s="111"/>
      <c r="FIO7" s="111"/>
      <c r="FIP7" s="111"/>
      <c r="FIQ7" s="111"/>
      <c r="FIR7" s="111"/>
      <c r="FIS7" s="111"/>
      <c r="FIT7" s="111"/>
      <c r="FIU7" s="111"/>
      <c r="FIV7" s="111"/>
      <c r="FIW7" s="111"/>
      <c r="FIX7" s="111"/>
      <c r="FIY7" s="111"/>
      <c r="FIZ7" s="111"/>
      <c r="FJA7" s="111"/>
      <c r="FJB7" s="111"/>
      <c r="FJC7" s="111"/>
      <c r="FJD7" s="111"/>
      <c r="FJE7" s="111"/>
      <c r="FJF7" s="111"/>
      <c r="FJG7" s="111"/>
      <c r="FJH7" s="111"/>
      <c r="FJI7" s="111"/>
      <c r="FJJ7" s="111"/>
      <c r="FJK7" s="111"/>
      <c r="FJL7" s="111"/>
      <c r="FJM7" s="111"/>
      <c r="FJN7" s="111"/>
      <c r="FJO7" s="111"/>
      <c r="FJP7" s="111"/>
      <c r="FJQ7" s="111"/>
      <c r="FJR7" s="111"/>
      <c r="FJS7" s="111"/>
      <c r="FJT7" s="111"/>
      <c r="FJU7" s="111"/>
      <c r="FJV7" s="111"/>
      <c r="FJW7" s="111"/>
      <c r="FJX7" s="111"/>
      <c r="FJY7" s="111"/>
      <c r="FJZ7" s="111"/>
      <c r="FKA7" s="111"/>
      <c r="FKB7" s="111"/>
      <c r="FKC7" s="111"/>
      <c r="FKD7" s="111"/>
      <c r="FKE7" s="111"/>
      <c r="FKF7" s="111"/>
      <c r="FKG7" s="111"/>
      <c r="FKH7" s="111"/>
      <c r="FKI7" s="111"/>
      <c r="FKJ7" s="111"/>
      <c r="FKK7" s="111"/>
      <c r="FKL7" s="111"/>
      <c r="FKM7" s="111"/>
      <c r="FKN7" s="111"/>
      <c r="FKO7" s="111"/>
      <c r="FKP7" s="111"/>
      <c r="FKQ7" s="111"/>
      <c r="FKR7" s="111"/>
      <c r="FKS7" s="111"/>
      <c r="FKT7" s="111"/>
      <c r="FKU7" s="111"/>
      <c r="FKV7" s="111"/>
      <c r="FKW7" s="111"/>
      <c r="FKX7" s="111"/>
      <c r="FKY7" s="111"/>
      <c r="FKZ7" s="111"/>
      <c r="FLA7" s="111"/>
      <c r="FLB7" s="111"/>
      <c r="FLC7" s="111"/>
      <c r="FLD7" s="111"/>
      <c r="FLE7" s="111"/>
      <c r="FLF7" s="111"/>
      <c r="FLG7" s="111"/>
      <c r="FLH7" s="111"/>
      <c r="FLI7" s="111"/>
      <c r="FLJ7" s="111"/>
      <c r="FLK7" s="111"/>
      <c r="FLL7" s="111"/>
      <c r="FLM7" s="111"/>
      <c r="FLN7" s="111"/>
      <c r="FLO7" s="111"/>
      <c r="FLP7" s="111"/>
      <c r="FLQ7" s="111"/>
      <c r="FLR7" s="111"/>
      <c r="FLS7" s="111"/>
      <c r="FLT7" s="111"/>
      <c r="FLU7" s="111"/>
      <c r="FLV7" s="111"/>
      <c r="FLW7" s="111"/>
      <c r="FLX7" s="111"/>
      <c r="FLY7" s="111"/>
      <c r="FLZ7" s="111"/>
      <c r="FMA7" s="111"/>
      <c r="FMB7" s="111"/>
      <c r="FMC7" s="111"/>
      <c r="FMD7" s="111"/>
      <c r="FME7" s="111"/>
      <c r="FMF7" s="111"/>
      <c r="FMG7" s="111"/>
      <c r="FMH7" s="111"/>
      <c r="FMI7" s="111"/>
      <c r="FMJ7" s="111"/>
      <c r="FMK7" s="111"/>
      <c r="FML7" s="111"/>
      <c r="FMM7" s="111"/>
      <c r="FMN7" s="111"/>
      <c r="FMO7" s="111"/>
      <c r="FMP7" s="111"/>
      <c r="FMQ7" s="111"/>
      <c r="FMR7" s="111"/>
      <c r="FMS7" s="111"/>
      <c r="FMT7" s="111"/>
      <c r="FMU7" s="111"/>
      <c r="FMV7" s="111"/>
      <c r="FMW7" s="111"/>
      <c r="FMX7" s="111"/>
      <c r="FMY7" s="111"/>
      <c r="FMZ7" s="111"/>
      <c r="FNA7" s="111"/>
      <c r="FNB7" s="111"/>
      <c r="FNC7" s="111"/>
      <c r="FND7" s="111"/>
      <c r="FNE7" s="111"/>
      <c r="FNF7" s="111"/>
      <c r="FNG7" s="111"/>
      <c r="FNH7" s="111"/>
      <c r="FNI7" s="111"/>
      <c r="FNJ7" s="111"/>
      <c r="FNK7" s="111"/>
      <c r="FNL7" s="111"/>
      <c r="FNM7" s="111"/>
      <c r="FNN7" s="111"/>
      <c r="FNO7" s="111"/>
      <c r="FNP7" s="111"/>
      <c r="FNQ7" s="111"/>
      <c r="FNR7" s="111"/>
      <c r="FNS7" s="111"/>
      <c r="FNT7" s="111"/>
      <c r="FNU7" s="111"/>
      <c r="FNV7" s="111"/>
      <c r="FNW7" s="111"/>
      <c r="FNX7" s="111"/>
      <c r="FNY7" s="111"/>
      <c r="FNZ7" s="111"/>
      <c r="FOA7" s="111"/>
      <c r="FOB7" s="111"/>
      <c r="FOC7" s="111"/>
      <c r="FOD7" s="111"/>
      <c r="FOE7" s="111"/>
      <c r="FOF7" s="111"/>
      <c r="FOG7" s="111"/>
      <c r="FOH7" s="111"/>
      <c r="FOI7" s="111"/>
      <c r="FOJ7" s="111"/>
      <c r="FOK7" s="111"/>
      <c r="FOL7" s="111"/>
      <c r="FOM7" s="111"/>
      <c r="FON7" s="111"/>
      <c r="FOO7" s="111"/>
      <c r="FOP7" s="111"/>
      <c r="FOQ7" s="111"/>
      <c r="FOR7" s="111"/>
      <c r="FOS7" s="111"/>
      <c r="FOT7" s="111"/>
      <c r="FOU7" s="111"/>
      <c r="FOV7" s="111"/>
      <c r="FOW7" s="111"/>
      <c r="FOX7" s="111"/>
      <c r="FOY7" s="111"/>
      <c r="FOZ7" s="111"/>
      <c r="FPA7" s="111"/>
      <c r="FPB7" s="111"/>
      <c r="FPC7" s="111"/>
      <c r="FPD7" s="111"/>
      <c r="FPE7" s="111"/>
      <c r="FPF7" s="111"/>
      <c r="FPG7" s="111"/>
      <c r="FPH7" s="111"/>
      <c r="FPI7" s="111"/>
      <c r="FPJ7" s="111"/>
      <c r="FPK7" s="111"/>
      <c r="FPL7" s="111"/>
      <c r="FPM7" s="111"/>
      <c r="FPN7" s="111"/>
      <c r="FPO7" s="111"/>
      <c r="FPP7" s="111"/>
      <c r="FPQ7" s="111"/>
      <c r="FPR7" s="111"/>
      <c r="FPS7" s="111"/>
      <c r="FPT7" s="111"/>
      <c r="FPU7" s="111"/>
      <c r="FPV7" s="111"/>
      <c r="FPW7" s="111"/>
      <c r="FPX7" s="111"/>
      <c r="FPY7" s="111"/>
      <c r="FPZ7" s="111"/>
      <c r="FQA7" s="111"/>
      <c r="FQB7" s="111"/>
      <c r="FQC7" s="111"/>
      <c r="FQD7" s="111"/>
      <c r="FQE7" s="111"/>
      <c r="FQF7" s="111"/>
      <c r="FQG7" s="111"/>
      <c r="FQH7" s="111"/>
      <c r="FQI7" s="111"/>
      <c r="FQJ7" s="111"/>
      <c r="FQK7" s="111"/>
      <c r="FQL7" s="111"/>
      <c r="FQM7" s="111"/>
      <c r="FQN7" s="111"/>
      <c r="FQO7" s="111"/>
      <c r="FQP7" s="111"/>
      <c r="FQQ7" s="111"/>
      <c r="FQR7" s="111"/>
      <c r="FQS7" s="111"/>
      <c r="FQT7" s="111"/>
      <c r="FQU7" s="111"/>
      <c r="FQV7" s="111"/>
      <c r="FQW7" s="111"/>
      <c r="FQX7" s="111"/>
      <c r="FQY7" s="111"/>
      <c r="FQZ7" s="111"/>
      <c r="FRA7" s="111"/>
      <c r="FRB7" s="111"/>
      <c r="FRC7" s="111"/>
      <c r="FRD7" s="111"/>
      <c r="FRE7" s="111"/>
      <c r="FRF7" s="111"/>
      <c r="FRG7" s="111"/>
      <c r="FRH7" s="111"/>
      <c r="FRI7" s="111"/>
      <c r="FRJ7" s="111"/>
      <c r="FRK7" s="111"/>
      <c r="FRL7" s="111"/>
      <c r="FRM7" s="111"/>
      <c r="FRN7" s="111"/>
      <c r="FRO7" s="111"/>
      <c r="FRP7" s="111"/>
      <c r="FRQ7" s="111"/>
      <c r="FRR7" s="111"/>
      <c r="FRS7" s="111"/>
      <c r="FRT7" s="111"/>
      <c r="FRU7" s="111"/>
      <c r="FRV7" s="111"/>
      <c r="FRW7" s="111"/>
      <c r="FRX7" s="111"/>
      <c r="FRY7" s="111"/>
      <c r="FRZ7" s="111"/>
      <c r="FSA7" s="111"/>
      <c r="FSB7" s="111"/>
      <c r="FSC7" s="111"/>
      <c r="FSD7" s="111"/>
      <c r="FSE7" s="111"/>
      <c r="FSF7" s="111"/>
      <c r="FSG7" s="111"/>
      <c r="FSH7" s="111"/>
      <c r="FSI7" s="111"/>
      <c r="FSJ7" s="111"/>
      <c r="FSK7" s="111"/>
      <c r="FSL7" s="111"/>
      <c r="FSM7" s="111"/>
      <c r="FSN7" s="111"/>
      <c r="FSO7" s="111"/>
      <c r="FSP7" s="111"/>
      <c r="FSQ7" s="111"/>
      <c r="FSR7" s="111"/>
      <c r="FSS7" s="111"/>
      <c r="FST7" s="111"/>
      <c r="FSU7" s="111"/>
      <c r="FSV7" s="111"/>
      <c r="FSW7" s="111"/>
      <c r="FSX7" s="111"/>
      <c r="FSY7" s="111"/>
      <c r="FSZ7" s="111"/>
      <c r="FTA7" s="111"/>
      <c r="FTB7" s="111"/>
      <c r="FTC7" s="111"/>
      <c r="FTD7" s="111"/>
      <c r="FTE7" s="111"/>
      <c r="FTF7" s="111"/>
      <c r="FTG7" s="111"/>
      <c r="FTH7" s="111"/>
      <c r="FTI7" s="111"/>
      <c r="FTJ7" s="111"/>
      <c r="FTK7" s="111"/>
      <c r="FTL7" s="111"/>
      <c r="FTM7" s="111"/>
      <c r="FTN7" s="111"/>
      <c r="FTO7" s="111"/>
      <c r="FTP7" s="111"/>
      <c r="FTQ7" s="111"/>
      <c r="FTR7" s="111"/>
      <c r="FTS7" s="111"/>
      <c r="FTT7" s="111"/>
      <c r="FTU7" s="111"/>
      <c r="FTV7" s="111"/>
      <c r="FTW7" s="111"/>
      <c r="FTX7" s="111"/>
      <c r="FTY7" s="111"/>
      <c r="FTZ7" s="111"/>
      <c r="FUA7" s="111"/>
      <c r="FUB7" s="111"/>
      <c r="FUC7" s="111"/>
      <c r="FUD7" s="111"/>
      <c r="FUE7" s="111"/>
      <c r="FUF7" s="111"/>
      <c r="FUG7" s="111"/>
      <c r="FUH7" s="111"/>
      <c r="FUI7" s="111"/>
      <c r="FUJ7" s="111"/>
      <c r="FUK7" s="111"/>
      <c r="FUL7" s="111"/>
      <c r="FUM7" s="111"/>
      <c r="FUN7" s="111"/>
      <c r="FUO7" s="111"/>
      <c r="FUP7" s="111"/>
      <c r="FUQ7" s="111"/>
      <c r="FUR7" s="111"/>
      <c r="FUS7" s="111"/>
      <c r="FUT7" s="111"/>
      <c r="FUU7" s="111"/>
      <c r="FUV7" s="111"/>
      <c r="FUW7" s="111"/>
      <c r="FUX7" s="111"/>
      <c r="FUY7" s="111"/>
      <c r="FUZ7" s="111"/>
      <c r="FVA7" s="111"/>
      <c r="FVB7" s="111"/>
      <c r="FVC7" s="111"/>
      <c r="FVD7" s="111"/>
      <c r="FVE7" s="111"/>
      <c r="FVF7" s="111"/>
      <c r="FVG7" s="111"/>
      <c r="FVH7" s="111"/>
      <c r="FVI7" s="111"/>
      <c r="FVJ7" s="111"/>
      <c r="FVK7" s="111"/>
      <c r="FVL7" s="111"/>
      <c r="FVM7" s="111"/>
      <c r="FVN7" s="111"/>
      <c r="FVO7" s="111"/>
      <c r="FVP7" s="111"/>
      <c r="FVQ7" s="111"/>
      <c r="FVR7" s="111"/>
      <c r="FVS7" s="111"/>
      <c r="FVT7" s="111"/>
      <c r="FVU7" s="111"/>
      <c r="FVV7" s="111"/>
      <c r="FVW7" s="111"/>
      <c r="FVX7" s="111"/>
      <c r="FVY7" s="111"/>
      <c r="FVZ7" s="111"/>
      <c r="FWA7" s="111"/>
      <c r="FWB7" s="111"/>
      <c r="FWC7" s="111"/>
      <c r="FWD7" s="111"/>
      <c r="FWE7" s="111"/>
      <c r="FWF7" s="111"/>
      <c r="FWG7" s="111"/>
      <c r="FWH7" s="111"/>
      <c r="FWI7" s="111"/>
      <c r="FWJ7" s="111"/>
      <c r="FWK7" s="111"/>
      <c r="FWL7" s="111"/>
      <c r="FWM7" s="111"/>
      <c r="FWN7" s="111"/>
      <c r="FWO7" s="111"/>
      <c r="FWP7" s="111"/>
      <c r="FWQ7" s="111"/>
      <c r="FWR7" s="111"/>
      <c r="FWS7" s="111"/>
      <c r="FWT7" s="111"/>
      <c r="FWU7" s="111"/>
      <c r="FWV7" s="111"/>
      <c r="FWW7" s="111"/>
      <c r="FWX7" s="111"/>
      <c r="FWY7" s="111"/>
      <c r="FWZ7" s="111"/>
      <c r="FXA7" s="111"/>
      <c r="FXB7" s="111"/>
      <c r="FXC7" s="111"/>
      <c r="FXD7" s="111"/>
      <c r="FXE7" s="111"/>
      <c r="FXF7" s="111"/>
      <c r="FXG7" s="111"/>
      <c r="FXH7" s="111"/>
      <c r="FXI7" s="111"/>
      <c r="FXJ7" s="111"/>
      <c r="FXK7" s="111"/>
      <c r="FXL7" s="111"/>
      <c r="FXM7" s="111"/>
      <c r="FXN7" s="111"/>
      <c r="FXO7" s="111"/>
      <c r="FXP7" s="111"/>
      <c r="FXQ7" s="111"/>
      <c r="FXR7" s="111"/>
      <c r="FXS7" s="111"/>
      <c r="FXT7" s="111"/>
      <c r="FXU7" s="111"/>
      <c r="FXV7" s="111"/>
      <c r="FXW7" s="111"/>
      <c r="FXX7" s="111"/>
      <c r="FXY7" s="111"/>
      <c r="FXZ7" s="111"/>
      <c r="FYA7" s="111"/>
      <c r="FYB7" s="111"/>
      <c r="FYC7" s="111"/>
      <c r="FYD7" s="111"/>
      <c r="FYE7" s="111"/>
      <c r="FYF7" s="111"/>
      <c r="FYG7" s="111"/>
      <c r="FYH7" s="111"/>
      <c r="FYI7" s="111"/>
      <c r="FYJ7" s="111"/>
      <c r="FYK7" s="111"/>
      <c r="FYL7" s="111"/>
      <c r="FYM7" s="111"/>
      <c r="FYN7" s="111"/>
      <c r="FYO7" s="111"/>
      <c r="FYP7" s="111"/>
      <c r="FYQ7" s="111"/>
      <c r="FYR7" s="111"/>
      <c r="FYS7" s="111"/>
      <c r="FYT7" s="111"/>
      <c r="FYU7" s="111"/>
      <c r="FYV7" s="111"/>
      <c r="FYW7" s="111"/>
      <c r="FYX7" s="111"/>
      <c r="FYY7" s="111"/>
      <c r="FYZ7" s="111"/>
      <c r="FZA7" s="111"/>
      <c r="FZB7" s="111"/>
      <c r="FZC7" s="111"/>
      <c r="FZD7" s="111"/>
      <c r="FZE7" s="111"/>
      <c r="FZF7" s="111"/>
      <c r="FZG7" s="111"/>
      <c r="FZH7" s="111"/>
      <c r="FZI7" s="111"/>
      <c r="FZJ7" s="111"/>
      <c r="FZK7" s="111"/>
      <c r="FZL7" s="111"/>
      <c r="FZM7" s="111"/>
      <c r="FZN7" s="111"/>
      <c r="FZO7" s="111"/>
      <c r="FZP7" s="111"/>
      <c r="FZQ7" s="111"/>
      <c r="FZR7" s="111"/>
      <c r="FZS7" s="111"/>
      <c r="FZT7" s="111"/>
      <c r="FZU7" s="111"/>
      <c r="FZV7" s="111"/>
      <c r="FZW7" s="111"/>
      <c r="FZX7" s="111"/>
      <c r="FZY7" s="111"/>
      <c r="FZZ7" s="111"/>
      <c r="GAA7" s="111"/>
      <c r="GAB7" s="111"/>
      <c r="GAC7" s="111"/>
      <c r="GAD7" s="111"/>
      <c r="GAE7" s="111"/>
      <c r="GAF7" s="111"/>
      <c r="GAG7" s="111"/>
      <c r="GAH7" s="111"/>
      <c r="GAI7" s="111"/>
      <c r="GAJ7" s="111"/>
      <c r="GAK7" s="111"/>
      <c r="GAL7" s="111"/>
      <c r="GAM7" s="111"/>
      <c r="GAN7" s="111"/>
      <c r="GAO7" s="111"/>
      <c r="GAP7" s="111"/>
      <c r="GAQ7" s="111"/>
      <c r="GAR7" s="111"/>
      <c r="GAS7" s="111"/>
      <c r="GAT7" s="111"/>
      <c r="GAU7" s="111"/>
      <c r="GAV7" s="111"/>
      <c r="GAW7" s="111"/>
      <c r="GAX7" s="111"/>
      <c r="GAY7" s="111"/>
      <c r="GAZ7" s="111"/>
      <c r="GBA7" s="111"/>
      <c r="GBB7" s="111"/>
      <c r="GBC7" s="111"/>
      <c r="GBD7" s="111"/>
      <c r="GBE7" s="111"/>
      <c r="GBF7" s="111"/>
      <c r="GBG7" s="111"/>
      <c r="GBH7" s="111"/>
      <c r="GBI7" s="111"/>
      <c r="GBJ7" s="111"/>
      <c r="GBK7" s="111"/>
      <c r="GBL7" s="111"/>
      <c r="GBM7" s="111"/>
      <c r="GBN7" s="111"/>
      <c r="GBO7" s="111"/>
      <c r="GBP7" s="111"/>
      <c r="GBQ7" s="111"/>
      <c r="GBR7" s="111"/>
      <c r="GBS7" s="111"/>
      <c r="GBT7" s="111"/>
      <c r="GBU7" s="111"/>
      <c r="GBV7" s="111"/>
      <c r="GBW7" s="111"/>
      <c r="GBX7" s="111"/>
      <c r="GBY7" s="111"/>
      <c r="GBZ7" s="111"/>
      <c r="GCA7" s="111"/>
      <c r="GCB7" s="111"/>
      <c r="GCC7" s="111"/>
      <c r="GCD7" s="111"/>
      <c r="GCE7" s="111"/>
      <c r="GCF7" s="111"/>
      <c r="GCG7" s="111"/>
      <c r="GCH7" s="111"/>
      <c r="GCI7" s="111"/>
      <c r="GCJ7" s="111"/>
      <c r="GCK7" s="111"/>
      <c r="GCL7" s="111"/>
      <c r="GCM7" s="111"/>
      <c r="GCN7" s="111"/>
      <c r="GCO7" s="111"/>
      <c r="GCP7" s="111"/>
      <c r="GCQ7" s="111"/>
      <c r="GCR7" s="111"/>
      <c r="GCS7" s="111"/>
      <c r="GCT7" s="111"/>
      <c r="GCU7" s="111"/>
      <c r="GCV7" s="111"/>
      <c r="GCW7" s="111"/>
      <c r="GCX7" s="111"/>
      <c r="GCY7" s="111"/>
      <c r="GCZ7" s="111"/>
      <c r="GDA7" s="111"/>
      <c r="GDB7" s="111"/>
      <c r="GDC7" s="111"/>
      <c r="GDD7" s="111"/>
      <c r="GDE7" s="111"/>
      <c r="GDF7" s="111"/>
      <c r="GDG7" s="111"/>
      <c r="GDH7" s="111"/>
      <c r="GDI7" s="111"/>
      <c r="GDJ7" s="111"/>
      <c r="GDK7" s="111"/>
      <c r="GDL7" s="111"/>
      <c r="GDM7" s="111"/>
      <c r="GDN7" s="111"/>
      <c r="GDO7" s="111"/>
      <c r="GDP7" s="111"/>
      <c r="GDQ7" s="111"/>
      <c r="GDR7" s="111"/>
      <c r="GDS7" s="111"/>
      <c r="GDT7" s="111"/>
      <c r="GDU7" s="111"/>
      <c r="GDV7" s="111"/>
      <c r="GDW7" s="111"/>
      <c r="GDX7" s="111"/>
      <c r="GDY7" s="111"/>
      <c r="GDZ7" s="111"/>
      <c r="GEA7" s="111"/>
      <c r="GEB7" s="111"/>
      <c r="GEC7" s="111"/>
      <c r="GED7" s="111"/>
      <c r="GEE7" s="111"/>
      <c r="GEF7" s="111"/>
      <c r="GEG7" s="111"/>
      <c r="GEH7" s="111"/>
      <c r="GEI7" s="111"/>
      <c r="GEJ7" s="111"/>
      <c r="GEK7" s="111"/>
      <c r="GEL7" s="111"/>
      <c r="GEM7" s="111"/>
      <c r="GEN7" s="111"/>
      <c r="GEO7" s="111"/>
      <c r="GEP7" s="111"/>
      <c r="GEQ7" s="111"/>
      <c r="GER7" s="111"/>
      <c r="GES7" s="111"/>
      <c r="GET7" s="111"/>
      <c r="GEU7" s="111"/>
      <c r="GEV7" s="111"/>
      <c r="GEW7" s="111"/>
      <c r="GEX7" s="111"/>
      <c r="GEY7" s="111"/>
      <c r="GEZ7" s="111"/>
      <c r="GFA7" s="111"/>
      <c r="GFB7" s="111"/>
      <c r="GFC7" s="111"/>
      <c r="GFD7" s="111"/>
      <c r="GFE7" s="111"/>
      <c r="GFF7" s="111"/>
      <c r="GFG7" s="111"/>
      <c r="GFH7" s="111"/>
      <c r="GFI7" s="111"/>
      <c r="GFJ7" s="111"/>
      <c r="GFK7" s="111"/>
      <c r="GFL7" s="111"/>
      <c r="GFM7" s="111"/>
      <c r="GFN7" s="111"/>
      <c r="GFO7" s="111"/>
      <c r="GFP7" s="111"/>
      <c r="GFQ7" s="111"/>
      <c r="GFR7" s="111"/>
      <c r="GFS7" s="111"/>
      <c r="GFT7" s="111"/>
      <c r="GFU7" s="111"/>
      <c r="GFV7" s="111"/>
      <c r="GFW7" s="111"/>
      <c r="GFX7" s="111"/>
      <c r="GFY7" s="111"/>
      <c r="GFZ7" s="111"/>
      <c r="GGA7" s="111"/>
      <c r="GGB7" s="111"/>
      <c r="GGC7" s="111"/>
      <c r="GGD7" s="111"/>
      <c r="GGE7" s="111"/>
      <c r="GGF7" s="111"/>
      <c r="GGG7" s="111"/>
      <c r="GGH7" s="111"/>
      <c r="GGI7" s="111"/>
      <c r="GGJ7" s="111"/>
      <c r="GGK7" s="111"/>
      <c r="GGL7" s="111"/>
      <c r="GGM7" s="111"/>
      <c r="GGN7" s="111"/>
      <c r="GGO7" s="111"/>
      <c r="GGP7" s="111"/>
      <c r="GGQ7" s="111"/>
      <c r="GGR7" s="111"/>
      <c r="GGS7" s="111"/>
      <c r="GGT7" s="111"/>
      <c r="GGU7" s="111"/>
      <c r="GGV7" s="111"/>
      <c r="GGW7" s="111"/>
      <c r="GGX7" s="111"/>
      <c r="GGY7" s="111"/>
      <c r="GGZ7" s="111"/>
      <c r="GHA7" s="111"/>
      <c r="GHB7" s="111"/>
      <c r="GHC7" s="111"/>
      <c r="GHD7" s="111"/>
      <c r="GHE7" s="111"/>
      <c r="GHF7" s="111"/>
      <c r="GHG7" s="111"/>
      <c r="GHH7" s="111"/>
      <c r="GHI7" s="111"/>
      <c r="GHJ7" s="111"/>
      <c r="GHK7" s="111"/>
      <c r="GHL7" s="111"/>
      <c r="GHM7" s="111"/>
      <c r="GHN7" s="111"/>
      <c r="GHO7" s="111"/>
      <c r="GHP7" s="111"/>
      <c r="GHQ7" s="111"/>
      <c r="GHR7" s="111"/>
      <c r="GHS7" s="111"/>
      <c r="GHT7" s="111"/>
      <c r="GHU7" s="111"/>
      <c r="GHV7" s="111"/>
      <c r="GHW7" s="111"/>
      <c r="GHX7" s="111"/>
      <c r="GHY7" s="111"/>
      <c r="GHZ7" s="111"/>
      <c r="GIA7" s="111"/>
      <c r="GIB7" s="111"/>
      <c r="GIC7" s="111"/>
      <c r="GID7" s="111"/>
      <c r="GIE7" s="111"/>
      <c r="GIF7" s="111"/>
      <c r="GIG7" s="111"/>
      <c r="GIH7" s="111"/>
      <c r="GII7" s="111"/>
      <c r="GIJ7" s="111"/>
      <c r="GIK7" s="111"/>
      <c r="GIL7" s="111"/>
      <c r="GIM7" s="111"/>
      <c r="GIN7" s="111"/>
      <c r="GIO7" s="111"/>
      <c r="GIP7" s="111"/>
      <c r="GIQ7" s="111"/>
      <c r="GIR7" s="111"/>
      <c r="GIS7" s="111"/>
      <c r="GIT7" s="111"/>
      <c r="GIU7" s="111"/>
      <c r="GIV7" s="111"/>
      <c r="GIW7" s="111"/>
      <c r="GIX7" s="111"/>
      <c r="GIY7" s="111"/>
      <c r="GIZ7" s="111"/>
      <c r="GJA7" s="111"/>
      <c r="GJB7" s="111"/>
      <c r="GJC7" s="111"/>
      <c r="GJD7" s="111"/>
      <c r="GJE7" s="111"/>
      <c r="GJF7" s="111"/>
      <c r="GJG7" s="111"/>
      <c r="GJH7" s="111"/>
      <c r="GJI7" s="111"/>
      <c r="GJJ7" s="111"/>
      <c r="GJK7" s="111"/>
      <c r="GJL7" s="111"/>
      <c r="GJM7" s="111"/>
      <c r="GJN7" s="111"/>
      <c r="GJO7" s="111"/>
      <c r="GJP7" s="111"/>
      <c r="GJQ7" s="111"/>
      <c r="GJR7" s="111"/>
      <c r="GJS7" s="111"/>
      <c r="GJT7" s="111"/>
      <c r="GJU7" s="111"/>
      <c r="GJV7" s="111"/>
      <c r="GJW7" s="111"/>
      <c r="GJX7" s="111"/>
      <c r="GJY7" s="111"/>
      <c r="GJZ7" s="111"/>
      <c r="GKA7" s="111"/>
      <c r="GKB7" s="111"/>
      <c r="GKC7" s="111"/>
      <c r="GKD7" s="111"/>
      <c r="GKE7" s="111"/>
      <c r="GKF7" s="111"/>
      <c r="GKG7" s="111"/>
      <c r="GKH7" s="111"/>
      <c r="GKI7" s="111"/>
      <c r="GKJ7" s="111"/>
      <c r="GKK7" s="111"/>
      <c r="GKL7" s="111"/>
      <c r="GKM7" s="111"/>
      <c r="GKN7" s="111"/>
      <c r="GKO7" s="111"/>
      <c r="GKP7" s="111"/>
      <c r="GKQ7" s="111"/>
      <c r="GKR7" s="111"/>
      <c r="GKS7" s="111"/>
      <c r="GKT7" s="111"/>
      <c r="GKU7" s="111"/>
      <c r="GKV7" s="111"/>
      <c r="GKW7" s="111"/>
      <c r="GKX7" s="111"/>
      <c r="GKY7" s="111"/>
      <c r="GKZ7" s="111"/>
      <c r="GLA7" s="111"/>
      <c r="GLB7" s="111"/>
      <c r="GLC7" s="111"/>
      <c r="GLD7" s="111"/>
      <c r="GLE7" s="111"/>
      <c r="GLF7" s="111"/>
      <c r="GLG7" s="111"/>
      <c r="GLH7" s="111"/>
      <c r="GLI7" s="111"/>
      <c r="GLJ7" s="111"/>
      <c r="GLK7" s="111"/>
      <c r="GLL7" s="111"/>
      <c r="GLM7" s="111"/>
      <c r="GLN7" s="111"/>
      <c r="GLO7" s="111"/>
      <c r="GLP7" s="111"/>
      <c r="GLQ7" s="111"/>
      <c r="GLR7" s="111"/>
      <c r="GLS7" s="111"/>
      <c r="GLT7" s="111"/>
      <c r="GLU7" s="111"/>
      <c r="GLV7" s="111"/>
      <c r="GLW7" s="111"/>
      <c r="GLX7" s="111"/>
      <c r="GLY7" s="111"/>
      <c r="GLZ7" s="111"/>
      <c r="GMA7" s="111"/>
      <c r="GMB7" s="111"/>
      <c r="GMC7" s="111"/>
      <c r="GMD7" s="111"/>
      <c r="GME7" s="111"/>
      <c r="GMF7" s="111"/>
      <c r="GMG7" s="111"/>
      <c r="GMH7" s="111"/>
      <c r="GMI7" s="111"/>
      <c r="GMJ7" s="111"/>
      <c r="GMK7" s="111"/>
      <c r="GML7" s="111"/>
      <c r="GMM7" s="111"/>
      <c r="GMN7" s="111"/>
      <c r="GMO7" s="111"/>
      <c r="GMP7" s="111"/>
      <c r="GMQ7" s="111"/>
      <c r="GMR7" s="111"/>
      <c r="GMS7" s="111"/>
      <c r="GMT7" s="111"/>
      <c r="GMU7" s="111"/>
      <c r="GMV7" s="111"/>
      <c r="GMW7" s="111"/>
      <c r="GMX7" s="111"/>
      <c r="GMY7" s="111"/>
      <c r="GMZ7" s="111"/>
      <c r="GNA7" s="111"/>
      <c r="GNB7" s="111"/>
      <c r="GNC7" s="111"/>
      <c r="GND7" s="111"/>
      <c r="GNE7" s="111"/>
      <c r="GNF7" s="111"/>
      <c r="GNG7" s="111"/>
      <c r="GNH7" s="111"/>
      <c r="GNI7" s="111"/>
      <c r="GNJ7" s="111"/>
      <c r="GNK7" s="111"/>
      <c r="GNL7" s="111"/>
      <c r="GNM7" s="111"/>
      <c r="GNN7" s="111"/>
      <c r="GNO7" s="111"/>
      <c r="GNP7" s="111"/>
      <c r="GNQ7" s="111"/>
      <c r="GNR7" s="111"/>
      <c r="GNS7" s="111"/>
      <c r="GNT7" s="111"/>
      <c r="GNU7" s="111"/>
      <c r="GNV7" s="111"/>
      <c r="GNW7" s="111"/>
      <c r="GNX7" s="111"/>
      <c r="GNY7" s="111"/>
      <c r="GNZ7" s="111"/>
      <c r="GOA7" s="111"/>
      <c r="GOB7" s="111"/>
      <c r="GOC7" s="111"/>
      <c r="GOD7" s="111"/>
      <c r="GOE7" s="111"/>
      <c r="GOF7" s="111"/>
      <c r="GOG7" s="111"/>
      <c r="GOH7" s="111"/>
      <c r="GOI7" s="111"/>
      <c r="GOJ7" s="111"/>
      <c r="GOK7" s="111"/>
      <c r="GOL7" s="111"/>
      <c r="GOM7" s="111"/>
      <c r="GON7" s="111"/>
      <c r="GOO7" s="111"/>
      <c r="GOP7" s="111"/>
      <c r="GOQ7" s="111"/>
      <c r="GOR7" s="111"/>
      <c r="GOS7" s="111"/>
      <c r="GOT7" s="111"/>
      <c r="GOU7" s="111"/>
      <c r="GOV7" s="111"/>
      <c r="GOW7" s="111"/>
      <c r="GOX7" s="111"/>
      <c r="GOY7" s="111"/>
      <c r="GOZ7" s="111"/>
      <c r="GPA7" s="111"/>
      <c r="GPB7" s="111"/>
      <c r="GPC7" s="111"/>
      <c r="GPD7" s="111"/>
      <c r="GPE7" s="111"/>
      <c r="GPF7" s="111"/>
      <c r="GPG7" s="111"/>
      <c r="GPH7" s="111"/>
      <c r="GPI7" s="111"/>
      <c r="GPJ7" s="111"/>
      <c r="GPK7" s="111"/>
      <c r="GPL7" s="111"/>
      <c r="GPM7" s="111"/>
      <c r="GPN7" s="111"/>
      <c r="GPO7" s="111"/>
      <c r="GPP7" s="111"/>
      <c r="GPQ7" s="111"/>
      <c r="GPR7" s="111"/>
      <c r="GPS7" s="111"/>
      <c r="GPT7" s="111"/>
      <c r="GPU7" s="111"/>
      <c r="GPV7" s="111"/>
      <c r="GPW7" s="111"/>
      <c r="GPX7" s="111"/>
      <c r="GPY7" s="111"/>
      <c r="GPZ7" s="111"/>
      <c r="GQA7" s="111"/>
      <c r="GQB7" s="111"/>
      <c r="GQC7" s="111"/>
      <c r="GQD7" s="111"/>
      <c r="GQE7" s="111"/>
      <c r="GQF7" s="111"/>
      <c r="GQG7" s="111"/>
      <c r="GQH7" s="111"/>
      <c r="GQI7" s="111"/>
      <c r="GQJ7" s="111"/>
      <c r="GQK7" s="111"/>
      <c r="GQL7" s="111"/>
      <c r="GQM7" s="111"/>
      <c r="GQN7" s="111"/>
      <c r="GQO7" s="111"/>
      <c r="GQP7" s="111"/>
      <c r="GQQ7" s="111"/>
      <c r="GQR7" s="111"/>
      <c r="GQS7" s="111"/>
      <c r="GQT7" s="111"/>
      <c r="GQU7" s="111"/>
      <c r="GQV7" s="111"/>
      <c r="GQW7" s="111"/>
      <c r="GQX7" s="111"/>
      <c r="GQY7" s="111"/>
      <c r="GQZ7" s="111"/>
      <c r="GRA7" s="111"/>
      <c r="GRB7" s="111"/>
      <c r="GRC7" s="111"/>
      <c r="GRD7" s="111"/>
      <c r="GRE7" s="111"/>
      <c r="GRF7" s="111"/>
      <c r="GRG7" s="111"/>
      <c r="GRH7" s="111"/>
      <c r="GRI7" s="111"/>
      <c r="GRJ7" s="111"/>
      <c r="GRK7" s="111"/>
      <c r="GRL7" s="111"/>
      <c r="GRM7" s="111"/>
      <c r="GRN7" s="111"/>
      <c r="GRO7" s="111"/>
      <c r="GRP7" s="111"/>
      <c r="GRQ7" s="111"/>
      <c r="GRR7" s="111"/>
      <c r="GRS7" s="111"/>
      <c r="GRT7" s="111"/>
      <c r="GRU7" s="111"/>
      <c r="GRV7" s="111"/>
      <c r="GRW7" s="111"/>
      <c r="GRX7" s="111"/>
      <c r="GRY7" s="111"/>
      <c r="GRZ7" s="111"/>
      <c r="GSA7" s="111"/>
      <c r="GSB7" s="111"/>
      <c r="GSC7" s="111"/>
      <c r="GSD7" s="111"/>
      <c r="GSE7" s="111"/>
      <c r="GSF7" s="111"/>
      <c r="GSG7" s="111"/>
      <c r="GSH7" s="111"/>
      <c r="GSI7" s="111"/>
      <c r="GSJ7" s="111"/>
      <c r="GSK7" s="111"/>
      <c r="GSL7" s="111"/>
      <c r="GSM7" s="111"/>
      <c r="GSN7" s="111"/>
      <c r="GSO7" s="111"/>
      <c r="GSP7" s="111"/>
      <c r="GSQ7" s="111"/>
      <c r="GSR7" s="111"/>
      <c r="GSS7" s="111"/>
      <c r="GST7" s="111"/>
      <c r="GSU7" s="111"/>
      <c r="GSV7" s="111"/>
      <c r="GSW7" s="111"/>
      <c r="GSX7" s="111"/>
      <c r="GSY7" s="111"/>
      <c r="GSZ7" s="111"/>
      <c r="GTA7" s="111"/>
      <c r="GTB7" s="111"/>
      <c r="GTC7" s="111"/>
      <c r="GTD7" s="111"/>
      <c r="GTE7" s="111"/>
      <c r="GTF7" s="111"/>
      <c r="GTG7" s="111"/>
      <c r="GTH7" s="111"/>
      <c r="GTI7" s="111"/>
      <c r="GTJ7" s="111"/>
      <c r="GTK7" s="111"/>
      <c r="GTL7" s="111"/>
      <c r="GTM7" s="111"/>
      <c r="GTN7" s="111"/>
      <c r="GTO7" s="111"/>
      <c r="GTP7" s="111"/>
      <c r="GTQ7" s="111"/>
      <c r="GTR7" s="111"/>
      <c r="GTS7" s="111"/>
      <c r="GTT7" s="111"/>
      <c r="GTU7" s="111"/>
      <c r="GTV7" s="111"/>
      <c r="GTW7" s="111"/>
      <c r="GTX7" s="111"/>
      <c r="GTY7" s="111"/>
      <c r="GTZ7" s="111"/>
      <c r="GUA7" s="111"/>
      <c r="GUB7" s="111"/>
      <c r="GUC7" s="111"/>
      <c r="GUD7" s="111"/>
      <c r="GUE7" s="111"/>
      <c r="GUF7" s="111"/>
      <c r="GUG7" s="111"/>
      <c r="GUH7" s="111"/>
      <c r="GUI7" s="111"/>
      <c r="GUJ7" s="111"/>
      <c r="GUK7" s="111"/>
      <c r="GUL7" s="111"/>
      <c r="GUM7" s="111"/>
      <c r="GUN7" s="111"/>
      <c r="GUO7" s="111"/>
      <c r="GUP7" s="111"/>
      <c r="GUQ7" s="111"/>
      <c r="GUR7" s="111"/>
      <c r="GUS7" s="111"/>
      <c r="GUT7" s="111"/>
      <c r="GUU7" s="111"/>
      <c r="GUV7" s="111"/>
      <c r="GUW7" s="111"/>
      <c r="GUX7" s="111"/>
      <c r="GUY7" s="111"/>
      <c r="GUZ7" s="111"/>
      <c r="GVA7" s="111"/>
      <c r="GVB7" s="111"/>
      <c r="GVC7" s="111"/>
      <c r="GVD7" s="111"/>
      <c r="GVE7" s="111"/>
      <c r="GVF7" s="111"/>
      <c r="GVG7" s="111"/>
      <c r="GVH7" s="111"/>
      <c r="GVI7" s="111"/>
      <c r="GVJ7" s="111"/>
      <c r="GVK7" s="111"/>
      <c r="GVL7" s="111"/>
      <c r="GVM7" s="111"/>
      <c r="GVN7" s="111"/>
      <c r="GVO7" s="111"/>
      <c r="GVP7" s="111"/>
      <c r="GVQ7" s="111"/>
      <c r="GVR7" s="111"/>
      <c r="GVS7" s="111"/>
      <c r="GVT7" s="111"/>
      <c r="GVU7" s="111"/>
      <c r="GVV7" s="111"/>
      <c r="GVW7" s="111"/>
      <c r="GVX7" s="111"/>
      <c r="GVY7" s="111"/>
      <c r="GVZ7" s="111"/>
      <c r="GWA7" s="111"/>
      <c r="GWB7" s="111"/>
      <c r="GWC7" s="111"/>
      <c r="GWD7" s="111"/>
      <c r="GWE7" s="111"/>
      <c r="GWF7" s="111"/>
      <c r="GWG7" s="111"/>
      <c r="GWH7" s="111"/>
      <c r="GWI7" s="111"/>
      <c r="GWJ7" s="111"/>
      <c r="GWK7" s="111"/>
      <c r="GWL7" s="111"/>
      <c r="GWM7" s="111"/>
      <c r="GWN7" s="111"/>
      <c r="GWO7" s="111"/>
      <c r="GWP7" s="111"/>
      <c r="GWQ7" s="111"/>
      <c r="GWR7" s="111"/>
      <c r="GWS7" s="111"/>
      <c r="GWT7" s="111"/>
      <c r="GWU7" s="111"/>
      <c r="GWV7" s="111"/>
      <c r="GWW7" s="111"/>
      <c r="GWX7" s="111"/>
      <c r="GWY7" s="111"/>
      <c r="GWZ7" s="111"/>
      <c r="GXA7" s="111"/>
      <c r="GXB7" s="111"/>
      <c r="GXC7" s="111"/>
      <c r="GXD7" s="111"/>
      <c r="GXE7" s="111"/>
      <c r="GXF7" s="111"/>
      <c r="GXG7" s="111"/>
      <c r="GXH7" s="111"/>
      <c r="GXI7" s="111"/>
      <c r="GXJ7" s="111"/>
      <c r="GXK7" s="111"/>
      <c r="GXL7" s="111"/>
      <c r="GXM7" s="111"/>
      <c r="GXN7" s="111"/>
      <c r="GXO7" s="111"/>
      <c r="GXP7" s="111"/>
      <c r="GXQ7" s="111"/>
      <c r="GXR7" s="111"/>
      <c r="GXS7" s="111"/>
      <c r="GXT7" s="111"/>
      <c r="GXU7" s="111"/>
      <c r="GXV7" s="111"/>
      <c r="GXW7" s="111"/>
      <c r="GXX7" s="111"/>
      <c r="GXY7" s="111"/>
      <c r="GXZ7" s="111"/>
      <c r="GYA7" s="111"/>
      <c r="GYB7" s="111"/>
      <c r="GYC7" s="111"/>
      <c r="GYD7" s="111"/>
      <c r="GYE7" s="111"/>
      <c r="GYF7" s="111"/>
      <c r="GYG7" s="111"/>
      <c r="GYH7" s="111"/>
      <c r="GYI7" s="111"/>
      <c r="GYJ7" s="111"/>
      <c r="GYK7" s="111"/>
      <c r="GYL7" s="111"/>
      <c r="GYM7" s="111"/>
      <c r="GYN7" s="111"/>
      <c r="GYO7" s="111"/>
      <c r="GYP7" s="111"/>
      <c r="GYQ7" s="111"/>
      <c r="GYR7" s="111"/>
      <c r="GYS7" s="111"/>
      <c r="GYT7" s="111"/>
      <c r="GYU7" s="111"/>
      <c r="GYV7" s="111"/>
      <c r="GYW7" s="111"/>
      <c r="GYX7" s="111"/>
      <c r="GYY7" s="111"/>
      <c r="GYZ7" s="111"/>
      <c r="GZA7" s="111"/>
      <c r="GZB7" s="111"/>
      <c r="GZC7" s="111"/>
      <c r="GZD7" s="111"/>
      <c r="GZE7" s="111"/>
      <c r="GZF7" s="111"/>
      <c r="GZG7" s="111"/>
      <c r="GZH7" s="111"/>
      <c r="GZI7" s="111"/>
      <c r="GZJ7" s="111"/>
      <c r="GZK7" s="111"/>
      <c r="GZL7" s="111"/>
      <c r="GZM7" s="111"/>
      <c r="GZN7" s="111"/>
      <c r="GZO7" s="111"/>
      <c r="GZP7" s="111"/>
      <c r="GZQ7" s="111"/>
      <c r="GZR7" s="111"/>
      <c r="GZS7" s="111"/>
      <c r="GZT7" s="111"/>
      <c r="GZU7" s="111"/>
      <c r="GZV7" s="111"/>
      <c r="GZW7" s="111"/>
      <c r="GZX7" s="111"/>
      <c r="GZY7" s="111"/>
      <c r="GZZ7" s="111"/>
      <c r="HAA7" s="111"/>
      <c r="HAB7" s="111"/>
      <c r="HAC7" s="111"/>
      <c r="HAD7" s="111"/>
      <c r="HAE7" s="111"/>
      <c r="HAF7" s="111"/>
      <c r="HAG7" s="111"/>
      <c r="HAH7" s="111"/>
      <c r="HAI7" s="111"/>
      <c r="HAJ7" s="111"/>
      <c r="HAK7" s="111"/>
      <c r="HAL7" s="111"/>
      <c r="HAM7" s="111"/>
      <c r="HAN7" s="111"/>
      <c r="HAO7" s="111"/>
      <c r="HAP7" s="111"/>
      <c r="HAQ7" s="111"/>
      <c r="HAR7" s="111"/>
      <c r="HAS7" s="111"/>
      <c r="HAT7" s="111"/>
      <c r="HAU7" s="111"/>
      <c r="HAV7" s="111"/>
      <c r="HAW7" s="111"/>
      <c r="HAX7" s="111"/>
      <c r="HAY7" s="111"/>
      <c r="HAZ7" s="111"/>
      <c r="HBA7" s="111"/>
      <c r="HBB7" s="111"/>
      <c r="HBC7" s="111"/>
      <c r="HBD7" s="111"/>
      <c r="HBE7" s="111"/>
      <c r="HBF7" s="111"/>
      <c r="HBG7" s="111"/>
      <c r="HBH7" s="111"/>
      <c r="HBI7" s="111"/>
      <c r="HBJ7" s="111"/>
      <c r="HBK7" s="111"/>
      <c r="HBL7" s="111"/>
      <c r="HBM7" s="111"/>
      <c r="HBN7" s="111"/>
      <c r="HBO7" s="111"/>
      <c r="HBP7" s="111"/>
      <c r="HBQ7" s="111"/>
      <c r="HBR7" s="111"/>
      <c r="HBS7" s="111"/>
      <c r="HBT7" s="111"/>
      <c r="HBU7" s="111"/>
      <c r="HBV7" s="111"/>
      <c r="HBW7" s="111"/>
      <c r="HBX7" s="111"/>
      <c r="HBY7" s="111"/>
      <c r="HBZ7" s="111"/>
      <c r="HCA7" s="111"/>
      <c r="HCB7" s="111"/>
      <c r="HCC7" s="111"/>
      <c r="HCD7" s="111"/>
      <c r="HCE7" s="111"/>
      <c r="HCF7" s="111"/>
      <c r="HCG7" s="111"/>
      <c r="HCH7" s="111"/>
      <c r="HCI7" s="111"/>
      <c r="HCJ7" s="111"/>
      <c r="HCK7" s="111"/>
      <c r="HCL7" s="111"/>
      <c r="HCM7" s="111"/>
      <c r="HCN7" s="111"/>
      <c r="HCO7" s="111"/>
      <c r="HCP7" s="111"/>
      <c r="HCQ7" s="111"/>
      <c r="HCR7" s="111"/>
      <c r="HCS7" s="111"/>
      <c r="HCT7" s="111"/>
      <c r="HCU7" s="111"/>
      <c r="HCV7" s="111"/>
      <c r="HCW7" s="111"/>
      <c r="HCX7" s="111"/>
      <c r="HCY7" s="111"/>
      <c r="HCZ7" s="111"/>
      <c r="HDA7" s="111"/>
      <c r="HDB7" s="111"/>
      <c r="HDC7" s="111"/>
      <c r="HDD7" s="111"/>
      <c r="HDE7" s="111"/>
      <c r="HDF7" s="111"/>
      <c r="HDG7" s="111"/>
      <c r="HDH7" s="111"/>
      <c r="HDI7" s="111"/>
      <c r="HDJ7" s="111"/>
      <c r="HDK7" s="111"/>
      <c r="HDL7" s="111"/>
      <c r="HDM7" s="111"/>
      <c r="HDN7" s="111"/>
      <c r="HDO7" s="111"/>
      <c r="HDP7" s="111"/>
      <c r="HDQ7" s="111"/>
      <c r="HDR7" s="111"/>
      <c r="HDS7" s="111"/>
      <c r="HDT7" s="111"/>
      <c r="HDU7" s="111"/>
      <c r="HDV7" s="111"/>
      <c r="HDW7" s="111"/>
      <c r="HDX7" s="111"/>
      <c r="HDY7" s="111"/>
      <c r="HDZ7" s="111"/>
      <c r="HEA7" s="111"/>
      <c r="HEB7" s="111"/>
      <c r="HEC7" s="111"/>
      <c r="HED7" s="111"/>
      <c r="HEE7" s="111"/>
      <c r="HEF7" s="111"/>
      <c r="HEG7" s="111"/>
      <c r="HEH7" s="111"/>
      <c r="HEI7" s="111"/>
      <c r="HEJ7" s="111"/>
      <c r="HEK7" s="111"/>
      <c r="HEL7" s="111"/>
      <c r="HEM7" s="111"/>
      <c r="HEN7" s="111"/>
      <c r="HEO7" s="111"/>
      <c r="HEP7" s="111"/>
      <c r="HEQ7" s="111"/>
      <c r="HER7" s="111"/>
      <c r="HES7" s="111"/>
      <c r="HET7" s="111"/>
      <c r="HEU7" s="111"/>
      <c r="HEV7" s="111"/>
      <c r="HEW7" s="111"/>
      <c r="HEX7" s="111"/>
      <c r="HEY7" s="111"/>
      <c r="HEZ7" s="111"/>
      <c r="HFA7" s="111"/>
      <c r="HFB7" s="111"/>
      <c r="HFC7" s="111"/>
      <c r="HFD7" s="111"/>
      <c r="HFE7" s="111"/>
      <c r="HFF7" s="111"/>
      <c r="HFG7" s="111"/>
      <c r="HFH7" s="111"/>
      <c r="HFI7" s="111"/>
      <c r="HFJ7" s="111"/>
      <c r="HFK7" s="111"/>
      <c r="HFL7" s="111"/>
      <c r="HFM7" s="111"/>
      <c r="HFN7" s="111"/>
      <c r="HFO7" s="111"/>
      <c r="HFP7" s="111"/>
      <c r="HFQ7" s="111"/>
      <c r="HFR7" s="111"/>
      <c r="HFS7" s="111"/>
      <c r="HFT7" s="111"/>
      <c r="HFU7" s="111"/>
      <c r="HFV7" s="111"/>
      <c r="HFW7" s="111"/>
      <c r="HFX7" s="111"/>
      <c r="HFY7" s="111"/>
      <c r="HFZ7" s="111"/>
      <c r="HGA7" s="111"/>
      <c r="HGB7" s="111"/>
      <c r="HGC7" s="111"/>
      <c r="HGD7" s="111"/>
      <c r="HGE7" s="111"/>
      <c r="HGF7" s="111"/>
      <c r="HGG7" s="111"/>
      <c r="HGH7" s="111"/>
      <c r="HGI7" s="111"/>
      <c r="HGJ7" s="111"/>
      <c r="HGK7" s="111"/>
      <c r="HGL7" s="111"/>
      <c r="HGM7" s="111"/>
      <c r="HGN7" s="111"/>
      <c r="HGO7" s="111"/>
      <c r="HGP7" s="111"/>
      <c r="HGQ7" s="111"/>
      <c r="HGR7" s="111"/>
      <c r="HGS7" s="111"/>
      <c r="HGT7" s="111"/>
      <c r="HGU7" s="111"/>
      <c r="HGV7" s="111"/>
      <c r="HGW7" s="111"/>
      <c r="HGX7" s="111"/>
      <c r="HGY7" s="111"/>
      <c r="HGZ7" s="111"/>
      <c r="HHA7" s="111"/>
      <c r="HHB7" s="111"/>
      <c r="HHC7" s="111"/>
      <c r="HHD7" s="111"/>
      <c r="HHE7" s="111"/>
      <c r="HHF7" s="111"/>
      <c r="HHG7" s="111"/>
      <c r="HHH7" s="111"/>
      <c r="HHI7" s="111"/>
      <c r="HHJ7" s="111"/>
      <c r="HHK7" s="111"/>
      <c r="HHL7" s="111"/>
      <c r="HHM7" s="111"/>
      <c r="HHN7" s="111"/>
      <c r="HHO7" s="111"/>
      <c r="HHP7" s="111"/>
      <c r="HHQ7" s="111"/>
      <c r="HHR7" s="111"/>
      <c r="HHS7" s="111"/>
      <c r="HHT7" s="111"/>
      <c r="HHU7" s="111"/>
      <c r="HHV7" s="111"/>
      <c r="HHW7" s="111"/>
      <c r="HHX7" s="111"/>
      <c r="HHY7" s="111"/>
      <c r="HHZ7" s="111"/>
      <c r="HIA7" s="111"/>
      <c r="HIB7" s="111"/>
      <c r="HIC7" s="111"/>
      <c r="HID7" s="111"/>
      <c r="HIE7" s="111"/>
      <c r="HIF7" s="111"/>
      <c r="HIG7" s="111"/>
      <c r="HIH7" s="111"/>
      <c r="HII7" s="111"/>
      <c r="HIJ7" s="111"/>
      <c r="HIK7" s="111"/>
      <c r="HIL7" s="111"/>
      <c r="HIM7" s="111"/>
      <c r="HIN7" s="111"/>
      <c r="HIO7" s="111"/>
      <c r="HIP7" s="111"/>
      <c r="HIQ7" s="111"/>
      <c r="HIR7" s="111"/>
      <c r="HIS7" s="111"/>
      <c r="HIT7" s="111"/>
      <c r="HIU7" s="111"/>
      <c r="HIV7" s="111"/>
      <c r="HIW7" s="111"/>
      <c r="HIX7" s="111"/>
      <c r="HIY7" s="111"/>
      <c r="HIZ7" s="111"/>
      <c r="HJA7" s="111"/>
      <c r="HJB7" s="111"/>
      <c r="HJC7" s="111"/>
      <c r="HJD7" s="111"/>
      <c r="HJE7" s="111"/>
      <c r="HJF7" s="111"/>
      <c r="HJG7" s="111"/>
      <c r="HJH7" s="111"/>
      <c r="HJI7" s="111"/>
      <c r="HJJ7" s="111"/>
      <c r="HJK7" s="111"/>
      <c r="HJL7" s="111"/>
      <c r="HJM7" s="111"/>
      <c r="HJN7" s="111"/>
      <c r="HJO7" s="111"/>
      <c r="HJP7" s="111"/>
      <c r="HJQ7" s="111"/>
      <c r="HJR7" s="111"/>
      <c r="HJS7" s="111"/>
      <c r="HJT7" s="111"/>
      <c r="HJU7" s="111"/>
      <c r="HJV7" s="111"/>
      <c r="HJW7" s="111"/>
      <c r="HJX7" s="111"/>
      <c r="HJY7" s="111"/>
      <c r="HJZ7" s="111"/>
      <c r="HKA7" s="111"/>
      <c r="HKB7" s="111"/>
      <c r="HKC7" s="111"/>
      <c r="HKD7" s="111"/>
      <c r="HKE7" s="111"/>
      <c r="HKF7" s="111"/>
      <c r="HKG7" s="111"/>
      <c r="HKH7" s="111"/>
      <c r="HKI7" s="111"/>
      <c r="HKJ7" s="111"/>
      <c r="HKK7" s="111"/>
      <c r="HKL7" s="111"/>
      <c r="HKM7" s="111"/>
      <c r="HKN7" s="111"/>
      <c r="HKO7" s="111"/>
      <c r="HKP7" s="111"/>
      <c r="HKQ7" s="111"/>
      <c r="HKR7" s="111"/>
      <c r="HKS7" s="111"/>
      <c r="HKT7" s="111"/>
      <c r="HKU7" s="111"/>
      <c r="HKV7" s="111"/>
      <c r="HKW7" s="111"/>
      <c r="HKX7" s="111"/>
      <c r="HKY7" s="111"/>
      <c r="HKZ7" s="111"/>
      <c r="HLA7" s="111"/>
      <c r="HLB7" s="111"/>
      <c r="HLC7" s="111"/>
      <c r="HLD7" s="111"/>
      <c r="HLE7" s="111"/>
      <c r="HLF7" s="111"/>
      <c r="HLG7" s="111"/>
      <c r="HLH7" s="111"/>
      <c r="HLI7" s="111"/>
      <c r="HLJ7" s="111"/>
      <c r="HLK7" s="111"/>
      <c r="HLL7" s="111"/>
      <c r="HLM7" s="111"/>
      <c r="HLN7" s="111"/>
      <c r="HLO7" s="111"/>
      <c r="HLP7" s="111"/>
      <c r="HLQ7" s="111"/>
      <c r="HLR7" s="111"/>
      <c r="HLS7" s="111"/>
      <c r="HLT7" s="111"/>
      <c r="HLU7" s="111"/>
      <c r="HLV7" s="111"/>
      <c r="HLW7" s="111"/>
      <c r="HLX7" s="111"/>
      <c r="HLY7" s="111"/>
      <c r="HLZ7" s="111"/>
      <c r="HMA7" s="111"/>
      <c r="HMB7" s="111"/>
      <c r="HMC7" s="111"/>
      <c r="HMD7" s="111"/>
      <c r="HME7" s="111"/>
      <c r="HMF7" s="111"/>
      <c r="HMG7" s="111"/>
      <c r="HMH7" s="111"/>
      <c r="HMI7" s="111"/>
      <c r="HMJ7" s="111"/>
      <c r="HMK7" s="111"/>
      <c r="HML7" s="111"/>
      <c r="HMM7" s="111"/>
      <c r="HMN7" s="111"/>
      <c r="HMO7" s="111"/>
      <c r="HMP7" s="111"/>
      <c r="HMQ7" s="111"/>
      <c r="HMR7" s="111"/>
      <c r="HMS7" s="111"/>
      <c r="HMT7" s="111"/>
      <c r="HMU7" s="111"/>
      <c r="HMV7" s="111"/>
      <c r="HMW7" s="111"/>
      <c r="HMX7" s="111"/>
      <c r="HMY7" s="111"/>
      <c r="HMZ7" s="111"/>
      <c r="HNA7" s="111"/>
      <c r="HNB7" s="111"/>
      <c r="HNC7" s="111"/>
      <c r="HND7" s="111"/>
      <c r="HNE7" s="111"/>
      <c r="HNF7" s="111"/>
      <c r="HNG7" s="111"/>
      <c r="HNH7" s="111"/>
      <c r="HNI7" s="111"/>
      <c r="HNJ7" s="111"/>
      <c r="HNK7" s="111"/>
      <c r="HNL7" s="111"/>
      <c r="HNM7" s="111"/>
      <c r="HNN7" s="111"/>
      <c r="HNO7" s="111"/>
      <c r="HNP7" s="111"/>
      <c r="HNQ7" s="111"/>
      <c r="HNR7" s="111"/>
      <c r="HNS7" s="111"/>
      <c r="HNT7" s="111"/>
      <c r="HNU7" s="111"/>
      <c r="HNV7" s="111"/>
      <c r="HNW7" s="111"/>
      <c r="HNX7" s="111"/>
      <c r="HNY7" s="111"/>
      <c r="HNZ7" s="111"/>
      <c r="HOA7" s="111"/>
      <c r="HOB7" s="111"/>
      <c r="HOC7" s="111"/>
      <c r="HOD7" s="111"/>
      <c r="HOE7" s="111"/>
      <c r="HOF7" s="111"/>
      <c r="HOG7" s="111"/>
      <c r="HOH7" s="111"/>
      <c r="HOI7" s="111"/>
      <c r="HOJ7" s="111"/>
      <c r="HOK7" s="111"/>
      <c r="HOL7" s="111"/>
      <c r="HOM7" s="111"/>
      <c r="HON7" s="111"/>
      <c r="HOO7" s="111"/>
      <c r="HOP7" s="111"/>
      <c r="HOQ7" s="111"/>
      <c r="HOR7" s="111"/>
      <c r="HOS7" s="111"/>
      <c r="HOT7" s="111"/>
      <c r="HOU7" s="111"/>
      <c r="HOV7" s="111"/>
      <c r="HOW7" s="111"/>
      <c r="HOX7" s="111"/>
      <c r="HOY7" s="111"/>
      <c r="HOZ7" s="111"/>
      <c r="HPA7" s="111"/>
      <c r="HPB7" s="111"/>
      <c r="HPC7" s="111"/>
      <c r="HPD7" s="111"/>
      <c r="HPE7" s="111"/>
      <c r="HPF7" s="111"/>
      <c r="HPG7" s="111"/>
      <c r="HPH7" s="111"/>
      <c r="HPI7" s="111"/>
      <c r="HPJ7" s="111"/>
      <c r="HPK7" s="111"/>
      <c r="HPL7" s="111"/>
      <c r="HPM7" s="111"/>
      <c r="HPN7" s="111"/>
      <c r="HPO7" s="111"/>
      <c r="HPP7" s="111"/>
      <c r="HPQ7" s="111"/>
      <c r="HPR7" s="111"/>
      <c r="HPS7" s="111"/>
      <c r="HPT7" s="111"/>
      <c r="HPU7" s="111"/>
      <c r="HPV7" s="111"/>
      <c r="HPW7" s="111"/>
      <c r="HPX7" s="111"/>
      <c r="HPY7" s="111"/>
      <c r="HPZ7" s="111"/>
      <c r="HQA7" s="111"/>
      <c r="HQB7" s="111"/>
      <c r="HQC7" s="111"/>
      <c r="HQD7" s="111"/>
      <c r="HQE7" s="111"/>
      <c r="HQF7" s="111"/>
      <c r="HQG7" s="111"/>
      <c r="HQH7" s="111"/>
      <c r="HQI7" s="111"/>
      <c r="HQJ7" s="111"/>
      <c r="HQK7" s="111"/>
      <c r="HQL7" s="111"/>
      <c r="HQM7" s="111"/>
      <c r="HQN7" s="111"/>
      <c r="HQO7" s="111"/>
      <c r="HQP7" s="111"/>
      <c r="HQQ7" s="111"/>
      <c r="HQR7" s="111"/>
      <c r="HQS7" s="111"/>
      <c r="HQT7" s="111"/>
      <c r="HQU7" s="111"/>
      <c r="HQV7" s="111"/>
      <c r="HQW7" s="111"/>
      <c r="HQX7" s="111"/>
      <c r="HQY7" s="111"/>
      <c r="HQZ7" s="111"/>
      <c r="HRA7" s="111"/>
      <c r="HRB7" s="111"/>
      <c r="HRC7" s="111"/>
      <c r="HRD7" s="111"/>
      <c r="HRE7" s="111"/>
      <c r="HRF7" s="111"/>
      <c r="HRG7" s="111"/>
      <c r="HRH7" s="111"/>
      <c r="HRI7" s="111"/>
      <c r="HRJ7" s="111"/>
      <c r="HRK7" s="111"/>
      <c r="HRL7" s="111"/>
      <c r="HRM7" s="111"/>
      <c r="HRN7" s="111"/>
      <c r="HRO7" s="111"/>
      <c r="HRP7" s="111"/>
      <c r="HRQ7" s="111"/>
      <c r="HRR7" s="111"/>
      <c r="HRS7" s="111"/>
      <c r="HRT7" s="111"/>
      <c r="HRU7" s="111"/>
      <c r="HRV7" s="111"/>
      <c r="HRW7" s="111"/>
      <c r="HRX7" s="111"/>
      <c r="HRY7" s="111"/>
      <c r="HRZ7" s="111"/>
      <c r="HSA7" s="111"/>
      <c r="HSB7" s="111"/>
      <c r="HSC7" s="111"/>
      <c r="HSD7" s="111"/>
      <c r="HSE7" s="111"/>
      <c r="HSF7" s="111"/>
      <c r="HSG7" s="111"/>
      <c r="HSH7" s="111"/>
      <c r="HSI7" s="111"/>
      <c r="HSJ7" s="111"/>
      <c r="HSK7" s="111"/>
      <c r="HSL7" s="111"/>
      <c r="HSM7" s="111"/>
      <c r="HSN7" s="111"/>
      <c r="HSO7" s="111"/>
      <c r="HSP7" s="111"/>
      <c r="HSQ7" s="111"/>
      <c r="HSR7" s="111"/>
      <c r="HSS7" s="111"/>
      <c r="HST7" s="111"/>
      <c r="HSU7" s="111"/>
      <c r="HSV7" s="111"/>
      <c r="HSW7" s="111"/>
      <c r="HSX7" s="111"/>
      <c r="HSY7" s="111"/>
      <c r="HSZ7" s="111"/>
      <c r="HTA7" s="111"/>
      <c r="HTB7" s="111"/>
      <c r="HTC7" s="111"/>
      <c r="HTD7" s="111"/>
      <c r="HTE7" s="111"/>
      <c r="HTF7" s="111"/>
      <c r="HTG7" s="111"/>
      <c r="HTH7" s="111"/>
      <c r="HTI7" s="111"/>
      <c r="HTJ7" s="111"/>
      <c r="HTK7" s="111"/>
      <c r="HTL7" s="111"/>
      <c r="HTM7" s="111"/>
      <c r="HTN7" s="111"/>
      <c r="HTO7" s="111"/>
      <c r="HTP7" s="111"/>
      <c r="HTQ7" s="111"/>
      <c r="HTR7" s="111"/>
      <c r="HTS7" s="111"/>
      <c r="HTT7" s="111"/>
      <c r="HTU7" s="111"/>
      <c r="HTV7" s="111"/>
      <c r="HTW7" s="111"/>
      <c r="HTX7" s="111"/>
      <c r="HTY7" s="111"/>
      <c r="HTZ7" s="111"/>
      <c r="HUA7" s="111"/>
      <c r="HUB7" s="111"/>
      <c r="HUC7" s="111"/>
      <c r="HUD7" s="111"/>
      <c r="HUE7" s="111"/>
      <c r="HUF7" s="111"/>
      <c r="HUG7" s="111"/>
      <c r="HUH7" s="111"/>
      <c r="HUI7" s="111"/>
      <c r="HUJ7" s="111"/>
      <c r="HUK7" s="111"/>
      <c r="HUL7" s="111"/>
      <c r="HUM7" s="111"/>
      <c r="HUN7" s="111"/>
      <c r="HUO7" s="111"/>
      <c r="HUP7" s="111"/>
      <c r="HUQ7" s="111"/>
      <c r="HUR7" s="111"/>
      <c r="HUS7" s="111"/>
      <c r="HUT7" s="111"/>
      <c r="HUU7" s="111"/>
      <c r="HUV7" s="111"/>
      <c r="HUW7" s="111"/>
      <c r="HUX7" s="111"/>
      <c r="HUY7" s="111"/>
      <c r="HUZ7" s="111"/>
      <c r="HVA7" s="111"/>
      <c r="HVB7" s="111"/>
      <c r="HVC7" s="111"/>
      <c r="HVD7" s="111"/>
      <c r="HVE7" s="111"/>
      <c r="HVF7" s="111"/>
      <c r="HVG7" s="111"/>
      <c r="HVH7" s="111"/>
      <c r="HVI7" s="111"/>
      <c r="HVJ7" s="111"/>
      <c r="HVK7" s="111"/>
      <c r="HVL7" s="111"/>
      <c r="HVM7" s="111"/>
      <c r="HVN7" s="111"/>
      <c r="HVO7" s="111"/>
      <c r="HVP7" s="111"/>
      <c r="HVQ7" s="111"/>
      <c r="HVR7" s="111"/>
      <c r="HVS7" s="111"/>
      <c r="HVT7" s="111"/>
      <c r="HVU7" s="111"/>
      <c r="HVV7" s="111"/>
      <c r="HVW7" s="111"/>
      <c r="HVX7" s="111"/>
      <c r="HVY7" s="111"/>
      <c r="HVZ7" s="111"/>
      <c r="HWA7" s="111"/>
      <c r="HWB7" s="111"/>
      <c r="HWC7" s="111"/>
      <c r="HWD7" s="111"/>
      <c r="HWE7" s="111"/>
      <c r="HWF7" s="111"/>
      <c r="HWG7" s="111"/>
      <c r="HWH7" s="111"/>
      <c r="HWI7" s="111"/>
      <c r="HWJ7" s="111"/>
      <c r="HWK7" s="111"/>
      <c r="HWL7" s="111"/>
      <c r="HWM7" s="111"/>
      <c r="HWN7" s="111"/>
      <c r="HWO7" s="111"/>
      <c r="HWP7" s="111"/>
      <c r="HWQ7" s="111"/>
      <c r="HWR7" s="111"/>
      <c r="HWS7" s="111"/>
      <c r="HWT7" s="111"/>
      <c r="HWU7" s="111"/>
      <c r="HWV7" s="111"/>
      <c r="HWW7" s="111"/>
      <c r="HWX7" s="111"/>
      <c r="HWY7" s="111"/>
      <c r="HWZ7" s="111"/>
      <c r="HXA7" s="111"/>
      <c r="HXB7" s="111"/>
      <c r="HXC7" s="111"/>
      <c r="HXD7" s="111"/>
      <c r="HXE7" s="111"/>
      <c r="HXF7" s="111"/>
      <c r="HXG7" s="111"/>
      <c r="HXH7" s="111"/>
      <c r="HXI7" s="111"/>
      <c r="HXJ7" s="111"/>
      <c r="HXK7" s="111"/>
      <c r="HXL7" s="111"/>
      <c r="HXM7" s="111"/>
      <c r="HXN7" s="111"/>
      <c r="HXO7" s="111"/>
      <c r="HXP7" s="111"/>
      <c r="HXQ7" s="111"/>
      <c r="HXR7" s="111"/>
      <c r="HXS7" s="111"/>
      <c r="HXT7" s="111"/>
      <c r="HXU7" s="111"/>
      <c r="HXV7" s="111"/>
      <c r="HXW7" s="111"/>
      <c r="HXX7" s="111"/>
      <c r="HXY7" s="111"/>
      <c r="HXZ7" s="111"/>
      <c r="HYA7" s="111"/>
      <c r="HYB7" s="111"/>
      <c r="HYC7" s="111"/>
      <c r="HYD7" s="111"/>
      <c r="HYE7" s="111"/>
      <c r="HYF7" s="111"/>
      <c r="HYG7" s="111"/>
      <c r="HYH7" s="111"/>
      <c r="HYI7" s="111"/>
      <c r="HYJ7" s="111"/>
      <c r="HYK7" s="111"/>
      <c r="HYL7" s="111"/>
      <c r="HYM7" s="111"/>
      <c r="HYN7" s="111"/>
      <c r="HYO7" s="111"/>
      <c r="HYP7" s="111"/>
      <c r="HYQ7" s="111"/>
      <c r="HYR7" s="111"/>
      <c r="HYS7" s="111"/>
      <c r="HYT7" s="111"/>
      <c r="HYU7" s="111"/>
      <c r="HYV7" s="111"/>
      <c r="HYW7" s="111"/>
      <c r="HYX7" s="111"/>
      <c r="HYY7" s="111"/>
      <c r="HYZ7" s="111"/>
      <c r="HZA7" s="111"/>
      <c r="HZB7" s="111"/>
      <c r="HZC7" s="111"/>
      <c r="HZD7" s="111"/>
      <c r="HZE7" s="111"/>
      <c r="HZF7" s="111"/>
      <c r="HZG7" s="111"/>
      <c r="HZH7" s="111"/>
      <c r="HZI7" s="111"/>
      <c r="HZJ7" s="111"/>
      <c r="HZK7" s="111"/>
      <c r="HZL7" s="111"/>
      <c r="HZM7" s="111"/>
      <c r="HZN7" s="111"/>
      <c r="HZO7" s="111"/>
      <c r="HZP7" s="111"/>
      <c r="HZQ7" s="111"/>
      <c r="HZR7" s="111"/>
      <c r="HZS7" s="111"/>
      <c r="HZT7" s="111"/>
      <c r="HZU7" s="111"/>
      <c r="HZV7" s="111"/>
      <c r="HZW7" s="111"/>
      <c r="HZX7" s="111"/>
      <c r="HZY7" s="111"/>
      <c r="HZZ7" s="111"/>
      <c r="IAA7" s="111"/>
      <c r="IAB7" s="111"/>
      <c r="IAC7" s="111"/>
      <c r="IAD7" s="111"/>
      <c r="IAE7" s="111"/>
      <c r="IAF7" s="111"/>
      <c r="IAG7" s="111"/>
      <c r="IAH7" s="111"/>
      <c r="IAI7" s="111"/>
      <c r="IAJ7" s="111"/>
      <c r="IAK7" s="111"/>
      <c r="IAL7" s="111"/>
      <c r="IAM7" s="111"/>
      <c r="IAN7" s="111"/>
      <c r="IAO7" s="111"/>
      <c r="IAP7" s="111"/>
      <c r="IAQ7" s="111"/>
      <c r="IAR7" s="111"/>
      <c r="IAS7" s="111"/>
      <c r="IAT7" s="111"/>
      <c r="IAU7" s="111"/>
      <c r="IAV7" s="111"/>
      <c r="IAW7" s="111"/>
      <c r="IAX7" s="111"/>
      <c r="IAY7" s="111"/>
      <c r="IAZ7" s="111"/>
      <c r="IBA7" s="111"/>
      <c r="IBB7" s="111"/>
      <c r="IBC7" s="111"/>
      <c r="IBD7" s="111"/>
      <c r="IBE7" s="111"/>
      <c r="IBF7" s="111"/>
      <c r="IBG7" s="111"/>
      <c r="IBH7" s="111"/>
      <c r="IBI7" s="111"/>
      <c r="IBJ7" s="111"/>
      <c r="IBK7" s="111"/>
      <c r="IBL7" s="111"/>
      <c r="IBM7" s="111"/>
      <c r="IBN7" s="111"/>
      <c r="IBO7" s="111"/>
      <c r="IBP7" s="111"/>
      <c r="IBQ7" s="111"/>
      <c r="IBR7" s="111"/>
      <c r="IBS7" s="111"/>
      <c r="IBT7" s="111"/>
      <c r="IBU7" s="111"/>
      <c r="IBV7" s="111"/>
      <c r="IBW7" s="111"/>
      <c r="IBX7" s="111"/>
      <c r="IBY7" s="111"/>
      <c r="IBZ7" s="111"/>
      <c r="ICA7" s="111"/>
      <c r="ICB7" s="111"/>
      <c r="ICC7" s="111"/>
      <c r="ICD7" s="111"/>
      <c r="ICE7" s="111"/>
      <c r="ICF7" s="111"/>
      <c r="ICG7" s="111"/>
      <c r="ICH7" s="111"/>
      <c r="ICI7" s="111"/>
      <c r="ICJ7" s="111"/>
      <c r="ICK7" s="111"/>
      <c r="ICL7" s="111"/>
      <c r="ICM7" s="111"/>
      <c r="ICN7" s="111"/>
      <c r="ICO7" s="111"/>
      <c r="ICP7" s="111"/>
      <c r="ICQ7" s="111"/>
      <c r="ICR7" s="111"/>
      <c r="ICS7" s="111"/>
      <c r="ICT7" s="111"/>
      <c r="ICU7" s="111"/>
      <c r="ICV7" s="111"/>
      <c r="ICW7" s="111"/>
      <c r="ICX7" s="111"/>
      <c r="ICY7" s="111"/>
      <c r="ICZ7" s="111"/>
      <c r="IDA7" s="111"/>
      <c r="IDB7" s="111"/>
      <c r="IDC7" s="111"/>
      <c r="IDD7" s="111"/>
      <c r="IDE7" s="111"/>
      <c r="IDF7" s="111"/>
      <c r="IDG7" s="111"/>
      <c r="IDH7" s="111"/>
      <c r="IDI7" s="111"/>
      <c r="IDJ7" s="111"/>
      <c r="IDK7" s="111"/>
      <c r="IDL7" s="111"/>
      <c r="IDM7" s="111"/>
      <c r="IDN7" s="111"/>
      <c r="IDO7" s="111"/>
      <c r="IDP7" s="111"/>
      <c r="IDQ7" s="111"/>
      <c r="IDR7" s="111"/>
      <c r="IDS7" s="111"/>
      <c r="IDT7" s="111"/>
      <c r="IDU7" s="111"/>
      <c r="IDV7" s="111"/>
      <c r="IDW7" s="111"/>
      <c r="IDX7" s="111"/>
      <c r="IDY7" s="111"/>
      <c r="IDZ7" s="111"/>
      <c r="IEA7" s="111"/>
      <c r="IEB7" s="111"/>
      <c r="IEC7" s="111"/>
      <c r="IED7" s="111"/>
      <c r="IEE7" s="111"/>
      <c r="IEF7" s="111"/>
      <c r="IEG7" s="111"/>
      <c r="IEH7" s="111"/>
      <c r="IEI7" s="111"/>
      <c r="IEJ7" s="111"/>
      <c r="IEK7" s="111"/>
      <c r="IEL7" s="111"/>
      <c r="IEM7" s="111"/>
      <c r="IEN7" s="111"/>
      <c r="IEO7" s="111"/>
      <c r="IEP7" s="111"/>
      <c r="IEQ7" s="111"/>
      <c r="IER7" s="111"/>
      <c r="IES7" s="111"/>
      <c r="IET7" s="111"/>
      <c r="IEU7" s="111"/>
      <c r="IEV7" s="111"/>
      <c r="IEW7" s="111"/>
      <c r="IEX7" s="111"/>
      <c r="IEY7" s="111"/>
      <c r="IEZ7" s="111"/>
      <c r="IFA7" s="111"/>
      <c r="IFB7" s="111"/>
      <c r="IFC7" s="111"/>
      <c r="IFD7" s="111"/>
      <c r="IFE7" s="111"/>
      <c r="IFF7" s="111"/>
      <c r="IFG7" s="111"/>
      <c r="IFH7" s="111"/>
      <c r="IFI7" s="111"/>
      <c r="IFJ7" s="111"/>
      <c r="IFK7" s="111"/>
      <c r="IFL7" s="111"/>
      <c r="IFM7" s="111"/>
      <c r="IFN7" s="111"/>
      <c r="IFO7" s="111"/>
      <c r="IFP7" s="111"/>
      <c r="IFQ7" s="111"/>
      <c r="IFR7" s="111"/>
      <c r="IFS7" s="111"/>
      <c r="IFT7" s="111"/>
      <c r="IFU7" s="111"/>
      <c r="IFV7" s="111"/>
      <c r="IFW7" s="111"/>
      <c r="IFX7" s="111"/>
      <c r="IFY7" s="111"/>
      <c r="IFZ7" s="111"/>
      <c r="IGA7" s="111"/>
      <c r="IGB7" s="111"/>
      <c r="IGC7" s="111"/>
      <c r="IGD7" s="111"/>
      <c r="IGE7" s="111"/>
      <c r="IGF7" s="111"/>
      <c r="IGG7" s="111"/>
      <c r="IGH7" s="111"/>
      <c r="IGI7" s="111"/>
      <c r="IGJ7" s="111"/>
      <c r="IGK7" s="111"/>
      <c r="IGL7" s="111"/>
      <c r="IGM7" s="111"/>
      <c r="IGN7" s="111"/>
      <c r="IGO7" s="111"/>
      <c r="IGP7" s="111"/>
      <c r="IGQ7" s="111"/>
      <c r="IGR7" s="111"/>
      <c r="IGS7" s="111"/>
      <c r="IGT7" s="111"/>
      <c r="IGU7" s="111"/>
      <c r="IGV7" s="111"/>
      <c r="IGW7" s="111"/>
      <c r="IGX7" s="111"/>
      <c r="IGY7" s="111"/>
      <c r="IGZ7" s="111"/>
      <c r="IHA7" s="111"/>
      <c r="IHB7" s="111"/>
      <c r="IHC7" s="111"/>
      <c r="IHD7" s="111"/>
      <c r="IHE7" s="111"/>
      <c r="IHF7" s="111"/>
      <c r="IHG7" s="111"/>
      <c r="IHH7" s="111"/>
      <c r="IHI7" s="111"/>
      <c r="IHJ7" s="111"/>
      <c r="IHK7" s="111"/>
      <c r="IHL7" s="111"/>
      <c r="IHM7" s="111"/>
      <c r="IHN7" s="111"/>
      <c r="IHO7" s="111"/>
      <c r="IHP7" s="111"/>
      <c r="IHQ7" s="111"/>
      <c r="IHR7" s="111"/>
      <c r="IHS7" s="111"/>
      <c r="IHT7" s="111"/>
      <c r="IHU7" s="111"/>
      <c r="IHV7" s="111"/>
      <c r="IHW7" s="111"/>
      <c r="IHX7" s="111"/>
      <c r="IHY7" s="111"/>
      <c r="IHZ7" s="111"/>
      <c r="IIA7" s="111"/>
      <c r="IIB7" s="111"/>
      <c r="IIC7" s="111"/>
      <c r="IID7" s="111"/>
      <c r="IIE7" s="111"/>
      <c r="IIF7" s="111"/>
      <c r="IIG7" s="111"/>
      <c r="IIH7" s="111"/>
      <c r="III7" s="111"/>
      <c r="IIJ7" s="111"/>
      <c r="IIK7" s="111"/>
      <c r="IIL7" s="111"/>
      <c r="IIM7" s="111"/>
      <c r="IIN7" s="111"/>
      <c r="IIO7" s="111"/>
      <c r="IIP7" s="111"/>
      <c r="IIQ7" s="111"/>
      <c r="IIR7" s="111"/>
      <c r="IIS7" s="111"/>
      <c r="IIT7" s="111"/>
      <c r="IIU7" s="111"/>
      <c r="IIV7" s="111"/>
      <c r="IIW7" s="111"/>
      <c r="IIX7" s="111"/>
      <c r="IIY7" s="111"/>
      <c r="IIZ7" s="111"/>
      <c r="IJA7" s="111"/>
      <c r="IJB7" s="111"/>
      <c r="IJC7" s="111"/>
      <c r="IJD7" s="111"/>
      <c r="IJE7" s="111"/>
      <c r="IJF7" s="111"/>
      <c r="IJG7" s="111"/>
      <c r="IJH7" s="111"/>
      <c r="IJI7" s="111"/>
      <c r="IJJ7" s="111"/>
      <c r="IJK7" s="111"/>
      <c r="IJL7" s="111"/>
      <c r="IJM7" s="111"/>
      <c r="IJN7" s="111"/>
      <c r="IJO7" s="111"/>
      <c r="IJP7" s="111"/>
      <c r="IJQ7" s="111"/>
      <c r="IJR7" s="111"/>
      <c r="IJS7" s="111"/>
      <c r="IJT7" s="111"/>
      <c r="IJU7" s="111"/>
      <c r="IJV7" s="111"/>
      <c r="IJW7" s="111"/>
      <c r="IJX7" s="111"/>
      <c r="IJY7" s="111"/>
      <c r="IJZ7" s="111"/>
      <c r="IKA7" s="111"/>
      <c r="IKB7" s="111"/>
      <c r="IKC7" s="111"/>
      <c r="IKD7" s="111"/>
      <c r="IKE7" s="111"/>
      <c r="IKF7" s="111"/>
      <c r="IKG7" s="111"/>
      <c r="IKH7" s="111"/>
      <c r="IKI7" s="111"/>
      <c r="IKJ7" s="111"/>
      <c r="IKK7" s="111"/>
      <c r="IKL7" s="111"/>
      <c r="IKM7" s="111"/>
      <c r="IKN7" s="111"/>
      <c r="IKO7" s="111"/>
      <c r="IKP7" s="111"/>
      <c r="IKQ7" s="111"/>
      <c r="IKR7" s="111"/>
      <c r="IKS7" s="111"/>
      <c r="IKT7" s="111"/>
      <c r="IKU7" s="111"/>
      <c r="IKV7" s="111"/>
      <c r="IKW7" s="111"/>
      <c r="IKX7" s="111"/>
      <c r="IKY7" s="111"/>
      <c r="IKZ7" s="111"/>
      <c r="ILA7" s="111"/>
      <c r="ILB7" s="111"/>
      <c r="ILC7" s="111"/>
      <c r="ILD7" s="111"/>
      <c r="ILE7" s="111"/>
      <c r="ILF7" s="111"/>
      <c r="ILG7" s="111"/>
      <c r="ILH7" s="111"/>
      <c r="ILI7" s="111"/>
      <c r="ILJ7" s="111"/>
      <c r="ILK7" s="111"/>
      <c r="ILL7" s="111"/>
      <c r="ILM7" s="111"/>
      <c r="ILN7" s="111"/>
      <c r="ILO7" s="111"/>
      <c r="ILP7" s="111"/>
      <c r="ILQ7" s="111"/>
      <c r="ILR7" s="111"/>
      <c r="ILS7" s="111"/>
      <c r="ILT7" s="111"/>
      <c r="ILU7" s="111"/>
      <c r="ILV7" s="111"/>
      <c r="ILW7" s="111"/>
      <c r="ILX7" s="111"/>
      <c r="ILY7" s="111"/>
      <c r="ILZ7" s="111"/>
      <c r="IMA7" s="111"/>
      <c r="IMB7" s="111"/>
      <c r="IMC7" s="111"/>
      <c r="IMD7" s="111"/>
      <c r="IME7" s="111"/>
      <c r="IMF7" s="111"/>
      <c r="IMG7" s="111"/>
      <c r="IMH7" s="111"/>
      <c r="IMI7" s="111"/>
      <c r="IMJ7" s="111"/>
      <c r="IMK7" s="111"/>
      <c r="IML7" s="111"/>
      <c r="IMM7" s="111"/>
      <c r="IMN7" s="111"/>
      <c r="IMO7" s="111"/>
      <c r="IMP7" s="111"/>
      <c r="IMQ7" s="111"/>
      <c r="IMR7" s="111"/>
      <c r="IMS7" s="111"/>
      <c r="IMT7" s="111"/>
      <c r="IMU7" s="111"/>
      <c r="IMV7" s="111"/>
      <c r="IMW7" s="111"/>
      <c r="IMX7" s="111"/>
      <c r="IMY7" s="111"/>
      <c r="IMZ7" s="111"/>
      <c r="INA7" s="111"/>
      <c r="INB7" s="111"/>
      <c r="INC7" s="111"/>
      <c r="IND7" s="111"/>
      <c r="INE7" s="111"/>
      <c r="INF7" s="111"/>
      <c r="ING7" s="111"/>
      <c r="INH7" s="111"/>
      <c r="INI7" s="111"/>
      <c r="INJ7" s="111"/>
      <c r="INK7" s="111"/>
      <c r="INL7" s="111"/>
      <c r="INM7" s="111"/>
      <c r="INN7" s="111"/>
      <c r="INO7" s="111"/>
      <c r="INP7" s="111"/>
      <c r="INQ7" s="111"/>
      <c r="INR7" s="111"/>
      <c r="INS7" s="111"/>
      <c r="INT7" s="111"/>
      <c r="INU7" s="111"/>
      <c r="INV7" s="111"/>
      <c r="INW7" s="111"/>
      <c r="INX7" s="111"/>
      <c r="INY7" s="111"/>
      <c r="INZ7" s="111"/>
      <c r="IOA7" s="111"/>
      <c r="IOB7" s="111"/>
      <c r="IOC7" s="111"/>
      <c r="IOD7" s="111"/>
      <c r="IOE7" s="111"/>
      <c r="IOF7" s="111"/>
      <c r="IOG7" s="111"/>
      <c r="IOH7" s="111"/>
      <c r="IOI7" s="111"/>
      <c r="IOJ7" s="111"/>
      <c r="IOK7" s="111"/>
      <c r="IOL7" s="111"/>
      <c r="IOM7" s="111"/>
      <c r="ION7" s="111"/>
      <c r="IOO7" s="111"/>
      <c r="IOP7" s="111"/>
      <c r="IOQ7" s="111"/>
      <c r="IOR7" s="111"/>
      <c r="IOS7" s="111"/>
      <c r="IOT7" s="111"/>
      <c r="IOU7" s="111"/>
      <c r="IOV7" s="111"/>
      <c r="IOW7" s="111"/>
      <c r="IOX7" s="111"/>
      <c r="IOY7" s="111"/>
      <c r="IOZ7" s="111"/>
      <c r="IPA7" s="111"/>
      <c r="IPB7" s="111"/>
      <c r="IPC7" s="111"/>
      <c r="IPD7" s="111"/>
      <c r="IPE7" s="111"/>
      <c r="IPF7" s="111"/>
      <c r="IPG7" s="111"/>
      <c r="IPH7" s="111"/>
      <c r="IPI7" s="111"/>
      <c r="IPJ7" s="111"/>
      <c r="IPK7" s="111"/>
      <c r="IPL7" s="111"/>
      <c r="IPM7" s="111"/>
      <c r="IPN7" s="111"/>
      <c r="IPO7" s="111"/>
      <c r="IPP7" s="111"/>
      <c r="IPQ7" s="111"/>
      <c r="IPR7" s="111"/>
      <c r="IPS7" s="111"/>
      <c r="IPT7" s="111"/>
      <c r="IPU7" s="111"/>
      <c r="IPV7" s="111"/>
      <c r="IPW7" s="111"/>
      <c r="IPX7" s="111"/>
      <c r="IPY7" s="111"/>
      <c r="IPZ7" s="111"/>
      <c r="IQA7" s="111"/>
      <c r="IQB7" s="111"/>
      <c r="IQC7" s="111"/>
      <c r="IQD7" s="111"/>
      <c r="IQE7" s="111"/>
      <c r="IQF7" s="111"/>
      <c r="IQG7" s="111"/>
      <c r="IQH7" s="111"/>
      <c r="IQI7" s="111"/>
      <c r="IQJ7" s="111"/>
      <c r="IQK7" s="111"/>
      <c r="IQL7" s="111"/>
      <c r="IQM7" s="111"/>
      <c r="IQN7" s="111"/>
      <c r="IQO7" s="111"/>
      <c r="IQP7" s="111"/>
      <c r="IQQ7" s="111"/>
      <c r="IQR7" s="111"/>
      <c r="IQS7" s="111"/>
      <c r="IQT7" s="111"/>
      <c r="IQU7" s="111"/>
      <c r="IQV7" s="111"/>
      <c r="IQW7" s="111"/>
      <c r="IQX7" s="111"/>
      <c r="IQY7" s="111"/>
      <c r="IQZ7" s="111"/>
      <c r="IRA7" s="111"/>
      <c r="IRB7" s="111"/>
      <c r="IRC7" s="111"/>
      <c r="IRD7" s="111"/>
      <c r="IRE7" s="111"/>
      <c r="IRF7" s="111"/>
      <c r="IRG7" s="111"/>
      <c r="IRH7" s="111"/>
      <c r="IRI7" s="111"/>
      <c r="IRJ7" s="111"/>
      <c r="IRK7" s="111"/>
      <c r="IRL7" s="111"/>
      <c r="IRM7" s="111"/>
      <c r="IRN7" s="111"/>
      <c r="IRO7" s="111"/>
      <c r="IRP7" s="111"/>
      <c r="IRQ7" s="111"/>
      <c r="IRR7" s="111"/>
      <c r="IRS7" s="111"/>
      <c r="IRT7" s="111"/>
      <c r="IRU7" s="111"/>
      <c r="IRV7" s="111"/>
      <c r="IRW7" s="111"/>
      <c r="IRX7" s="111"/>
      <c r="IRY7" s="111"/>
      <c r="IRZ7" s="111"/>
      <c r="ISA7" s="111"/>
      <c r="ISB7" s="111"/>
      <c r="ISC7" s="111"/>
      <c r="ISD7" s="111"/>
      <c r="ISE7" s="111"/>
      <c r="ISF7" s="111"/>
      <c r="ISG7" s="111"/>
      <c r="ISH7" s="111"/>
      <c r="ISI7" s="111"/>
      <c r="ISJ7" s="111"/>
      <c r="ISK7" s="111"/>
      <c r="ISL7" s="111"/>
      <c r="ISM7" s="111"/>
      <c r="ISN7" s="111"/>
      <c r="ISO7" s="111"/>
      <c r="ISP7" s="111"/>
      <c r="ISQ7" s="111"/>
      <c r="ISR7" s="111"/>
      <c r="ISS7" s="111"/>
      <c r="IST7" s="111"/>
      <c r="ISU7" s="111"/>
      <c r="ISV7" s="111"/>
      <c r="ISW7" s="111"/>
      <c r="ISX7" s="111"/>
      <c r="ISY7" s="111"/>
      <c r="ISZ7" s="111"/>
      <c r="ITA7" s="111"/>
      <c r="ITB7" s="111"/>
      <c r="ITC7" s="111"/>
      <c r="ITD7" s="111"/>
      <c r="ITE7" s="111"/>
      <c r="ITF7" s="111"/>
      <c r="ITG7" s="111"/>
      <c r="ITH7" s="111"/>
      <c r="ITI7" s="111"/>
      <c r="ITJ7" s="111"/>
      <c r="ITK7" s="111"/>
      <c r="ITL7" s="111"/>
      <c r="ITM7" s="111"/>
      <c r="ITN7" s="111"/>
      <c r="ITO7" s="111"/>
      <c r="ITP7" s="111"/>
      <c r="ITQ7" s="111"/>
      <c r="ITR7" s="111"/>
      <c r="ITS7" s="111"/>
      <c r="ITT7" s="111"/>
      <c r="ITU7" s="111"/>
      <c r="ITV7" s="111"/>
      <c r="ITW7" s="111"/>
      <c r="ITX7" s="111"/>
      <c r="ITY7" s="111"/>
      <c r="ITZ7" s="111"/>
      <c r="IUA7" s="111"/>
      <c r="IUB7" s="111"/>
      <c r="IUC7" s="111"/>
      <c r="IUD7" s="111"/>
      <c r="IUE7" s="111"/>
      <c r="IUF7" s="111"/>
      <c r="IUG7" s="111"/>
      <c r="IUH7" s="111"/>
      <c r="IUI7" s="111"/>
      <c r="IUJ7" s="111"/>
      <c r="IUK7" s="111"/>
      <c r="IUL7" s="111"/>
      <c r="IUM7" s="111"/>
      <c r="IUN7" s="111"/>
      <c r="IUO7" s="111"/>
      <c r="IUP7" s="111"/>
      <c r="IUQ7" s="111"/>
      <c r="IUR7" s="111"/>
      <c r="IUS7" s="111"/>
      <c r="IUT7" s="111"/>
      <c r="IUU7" s="111"/>
      <c r="IUV7" s="111"/>
      <c r="IUW7" s="111"/>
      <c r="IUX7" s="111"/>
      <c r="IUY7" s="111"/>
      <c r="IUZ7" s="111"/>
      <c r="IVA7" s="111"/>
      <c r="IVB7" s="111"/>
      <c r="IVC7" s="111"/>
      <c r="IVD7" s="111"/>
      <c r="IVE7" s="111"/>
      <c r="IVF7" s="111"/>
      <c r="IVG7" s="111"/>
      <c r="IVH7" s="111"/>
      <c r="IVI7" s="111"/>
      <c r="IVJ7" s="111"/>
      <c r="IVK7" s="111"/>
      <c r="IVL7" s="111"/>
      <c r="IVM7" s="111"/>
      <c r="IVN7" s="111"/>
      <c r="IVO7" s="111"/>
      <c r="IVP7" s="111"/>
      <c r="IVQ7" s="111"/>
      <c r="IVR7" s="111"/>
      <c r="IVS7" s="111"/>
      <c r="IVT7" s="111"/>
      <c r="IVU7" s="111"/>
      <c r="IVV7" s="111"/>
      <c r="IVW7" s="111"/>
      <c r="IVX7" s="111"/>
      <c r="IVY7" s="111"/>
      <c r="IVZ7" s="111"/>
      <c r="IWA7" s="111"/>
      <c r="IWB7" s="111"/>
      <c r="IWC7" s="111"/>
      <c r="IWD7" s="111"/>
      <c r="IWE7" s="111"/>
      <c r="IWF7" s="111"/>
      <c r="IWG7" s="111"/>
      <c r="IWH7" s="111"/>
      <c r="IWI7" s="111"/>
      <c r="IWJ7" s="111"/>
      <c r="IWK7" s="111"/>
      <c r="IWL7" s="111"/>
      <c r="IWM7" s="111"/>
      <c r="IWN7" s="111"/>
      <c r="IWO7" s="111"/>
      <c r="IWP7" s="111"/>
      <c r="IWQ7" s="111"/>
      <c r="IWR7" s="111"/>
      <c r="IWS7" s="111"/>
      <c r="IWT7" s="111"/>
      <c r="IWU7" s="111"/>
      <c r="IWV7" s="111"/>
      <c r="IWW7" s="111"/>
      <c r="IWX7" s="111"/>
      <c r="IWY7" s="111"/>
      <c r="IWZ7" s="111"/>
      <c r="IXA7" s="111"/>
      <c r="IXB7" s="111"/>
      <c r="IXC7" s="111"/>
      <c r="IXD7" s="111"/>
      <c r="IXE7" s="111"/>
      <c r="IXF7" s="111"/>
      <c r="IXG7" s="111"/>
      <c r="IXH7" s="111"/>
      <c r="IXI7" s="111"/>
      <c r="IXJ7" s="111"/>
      <c r="IXK7" s="111"/>
      <c r="IXL7" s="111"/>
      <c r="IXM7" s="111"/>
      <c r="IXN7" s="111"/>
      <c r="IXO7" s="111"/>
      <c r="IXP7" s="111"/>
      <c r="IXQ7" s="111"/>
      <c r="IXR7" s="111"/>
      <c r="IXS7" s="111"/>
      <c r="IXT7" s="111"/>
      <c r="IXU7" s="111"/>
      <c r="IXV7" s="111"/>
      <c r="IXW7" s="111"/>
      <c r="IXX7" s="111"/>
      <c r="IXY7" s="111"/>
      <c r="IXZ7" s="111"/>
      <c r="IYA7" s="111"/>
      <c r="IYB7" s="111"/>
      <c r="IYC7" s="111"/>
      <c r="IYD7" s="111"/>
      <c r="IYE7" s="111"/>
      <c r="IYF7" s="111"/>
      <c r="IYG7" s="111"/>
      <c r="IYH7" s="111"/>
      <c r="IYI7" s="111"/>
      <c r="IYJ7" s="111"/>
      <c r="IYK7" s="111"/>
      <c r="IYL7" s="111"/>
      <c r="IYM7" s="111"/>
      <c r="IYN7" s="111"/>
      <c r="IYO7" s="111"/>
      <c r="IYP7" s="111"/>
      <c r="IYQ7" s="111"/>
      <c r="IYR7" s="111"/>
      <c r="IYS7" s="111"/>
      <c r="IYT7" s="111"/>
      <c r="IYU7" s="111"/>
      <c r="IYV7" s="111"/>
      <c r="IYW7" s="111"/>
      <c r="IYX7" s="111"/>
      <c r="IYY7" s="111"/>
      <c r="IYZ7" s="111"/>
      <c r="IZA7" s="111"/>
      <c r="IZB7" s="111"/>
      <c r="IZC7" s="111"/>
      <c r="IZD7" s="111"/>
      <c r="IZE7" s="111"/>
      <c r="IZF7" s="111"/>
      <c r="IZG7" s="111"/>
      <c r="IZH7" s="111"/>
      <c r="IZI7" s="111"/>
      <c r="IZJ7" s="111"/>
      <c r="IZK7" s="111"/>
      <c r="IZL7" s="111"/>
      <c r="IZM7" s="111"/>
      <c r="IZN7" s="111"/>
      <c r="IZO7" s="111"/>
      <c r="IZP7" s="111"/>
      <c r="IZQ7" s="111"/>
      <c r="IZR7" s="111"/>
      <c r="IZS7" s="111"/>
      <c r="IZT7" s="111"/>
      <c r="IZU7" s="111"/>
      <c r="IZV7" s="111"/>
      <c r="IZW7" s="111"/>
      <c r="IZX7" s="111"/>
      <c r="IZY7" s="111"/>
      <c r="IZZ7" s="111"/>
      <c r="JAA7" s="111"/>
      <c r="JAB7" s="111"/>
      <c r="JAC7" s="111"/>
      <c r="JAD7" s="111"/>
      <c r="JAE7" s="111"/>
      <c r="JAF7" s="111"/>
      <c r="JAG7" s="111"/>
      <c r="JAH7" s="111"/>
      <c r="JAI7" s="111"/>
      <c r="JAJ7" s="111"/>
      <c r="JAK7" s="111"/>
      <c r="JAL7" s="111"/>
      <c r="JAM7" s="111"/>
      <c r="JAN7" s="111"/>
      <c r="JAO7" s="111"/>
      <c r="JAP7" s="111"/>
      <c r="JAQ7" s="111"/>
      <c r="JAR7" s="111"/>
      <c r="JAS7" s="111"/>
      <c r="JAT7" s="111"/>
      <c r="JAU7" s="111"/>
      <c r="JAV7" s="111"/>
      <c r="JAW7" s="111"/>
      <c r="JAX7" s="111"/>
      <c r="JAY7" s="111"/>
      <c r="JAZ7" s="111"/>
      <c r="JBA7" s="111"/>
      <c r="JBB7" s="111"/>
      <c r="JBC7" s="111"/>
      <c r="JBD7" s="111"/>
      <c r="JBE7" s="111"/>
      <c r="JBF7" s="111"/>
      <c r="JBG7" s="111"/>
      <c r="JBH7" s="111"/>
      <c r="JBI7" s="111"/>
      <c r="JBJ7" s="111"/>
      <c r="JBK7" s="111"/>
      <c r="JBL7" s="111"/>
      <c r="JBM7" s="111"/>
      <c r="JBN7" s="111"/>
      <c r="JBO7" s="111"/>
      <c r="JBP7" s="111"/>
      <c r="JBQ7" s="111"/>
      <c r="JBR7" s="111"/>
      <c r="JBS7" s="111"/>
      <c r="JBT7" s="111"/>
      <c r="JBU7" s="111"/>
      <c r="JBV7" s="111"/>
      <c r="JBW7" s="111"/>
      <c r="JBX7" s="111"/>
      <c r="JBY7" s="111"/>
      <c r="JBZ7" s="111"/>
      <c r="JCA7" s="111"/>
      <c r="JCB7" s="111"/>
      <c r="JCC7" s="111"/>
      <c r="JCD7" s="111"/>
      <c r="JCE7" s="111"/>
      <c r="JCF7" s="111"/>
      <c r="JCG7" s="111"/>
      <c r="JCH7" s="111"/>
      <c r="JCI7" s="111"/>
      <c r="JCJ7" s="111"/>
      <c r="JCK7" s="111"/>
      <c r="JCL7" s="111"/>
      <c r="JCM7" s="111"/>
      <c r="JCN7" s="111"/>
      <c r="JCO7" s="111"/>
      <c r="JCP7" s="111"/>
      <c r="JCQ7" s="111"/>
      <c r="JCR7" s="111"/>
      <c r="JCS7" s="111"/>
      <c r="JCT7" s="111"/>
      <c r="JCU7" s="111"/>
      <c r="JCV7" s="111"/>
      <c r="JCW7" s="111"/>
      <c r="JCX7" s="111"/>
      <c r="JCY7" s="111"/>
      <c r="JCZ7" s="111"/>
      <c r="JDA7" s="111"/>
      <c r="JDB7" s="111"/>
      <c r="JDC7" s="111"/>
      <c r="JDD7" s="111"/>
      <c r="JDE7" s="111"/>
      <c r="JDF7" s="111"/>
      <c r="JDG7" s="111"/>
      <c r="JDH7" s="111"/>
      <c r="JDI7" s="111"/>
      <c r="JDJ7" s="111"/>
      <c r="JDK7" s="111"/>
      <c r="JDL7" s="111"/>
      <c r="JDM7" s="111"/>
      <c r="JDN7" s="111"/>
      <c r="JDO7" s="111"/>
      <c r="JDP7" s="111"/>
      <c r="JDQ7" s="111"/>
      <c r="JDR7" s="111"/>
      <c r="JDS7" s="111"/>
      <c r="JDT7" s="111"/>
      <c r="JDU7" s="111"/>
      <c r="JDV7" s="111"/>
      <c r="JDW7" s="111"/>
      <c r="JDX7" s="111"/>
      <c r="JDY7" s="111"/>
      <c r="JDZ7" s="111"/>
      <c r="JEA7" s="111"/>
      <c r="JEB7" s="111"/>
      <c r="JEC7" s="111"/>
      <c r="JED7" s="111"/>
      <c r="JEE7" s="111"/>
      <c r="JEF7" s="111"/>
      <c r="JEG7" s="111"/>
      <c r="JEH7" s="111"/>
      <c r="JEI7" s="111"/>
      <c r="JEJ7" s="111"/>
      <c r="JEK7" s="111"/>
      <c r="JEL7" s="111"/>
      <c r="JEM7" s="111"/>
      <c r="JEN7" s="111"/>
      <c r="JEO7" s="111"/>
      <c r="JEP7" s="111"/>
      <c r="JEQ7" s="111"/>
      <c r="JER7" s="111"/>
      <c r="JES7" s="111"/>
      <c r="JET7" s="111"/>
      <c r="JEU7" s="111"/>
      <c r="JEV7" s="111"/>
      <c r="JEW7" s="111"/>
      <c r="JEX7" s="111"/>
      <c r="JEY7" s="111"/>
      <c r="JEZ7" s="111"/>
      <c r="JFA7" s="111"/>
      <c r="JFB7" s="111"/>
      <c r="JFC7" s="111"/>
      <c r="JFD7" s="111"/>
      <c r="JFE7" s="111"/>
      <c r="JFF7" s="111"/>
      <c r="JFG7" s="111"/>
      <c r="JFH7" s="111"/>
      <c r="JFI7" s="111"/>
      <c r="JFJ7" s="111"/>
      <c r="JFK7" s="111"/>
      <c r="JFL7" s="111"/>
      <c r="JFM7" s="111"/>
      <c r="JFN7" s="111"/>
      <c r="JFO7" s="111"/>
      <c r="JFP7" s="111"/>
      <c r="JFQ7" s="111"/>
      <c r="JFR7" s="111"/>
      <c r="JFS7" s="111"/>
      <c r="JFT7" s="111"/>
      <c r="JFU7" s="111"/>
      <c r="JFV7" s="111"/>
      <c r="JFW7" s="111"/>
      <c r="JFX7" s="111"/>
      <c r="JFY7" s="111"/>
      <c r="JFZ7" s="111"/>
      <c r="JGA7" s="111"/>
      <c r="JGB7" s="111"/>
      <c r="JGC7" s="111"/>
      <c r="JGD7" s="111"/>
      <c r="JGE7" s="111"/>
      <c r="JGF7" s="111"/>
      <c r="JGG7" s="111"/>
      <c r="JGH7" s="111"/>
      <c r="JGI7" s="111"/>
      <c r="JGJ7" s="111"/>
      <c r="JGK7" s="111"/>
      <c r="JGL7" s="111"/>
      <c r="JGM7" s="111"/>
      <c r="JGN7" s="111"/>
      <c r="JGO7" s="111"/>
      <c r="JGP7" s="111"/>
      <c r="JGQ7" s="111"/>
      <c r="JGR7" s="111"/>
      <c r="JGS7" s="111"/>
      <c r="JGT7" s="111"/>
      <c r="JGU7" s="111"/>
      <c r="JGV7" s="111"/>
      <c r="JGW7" s="111"/>
      <c r="JGX7" s="111"/>
      <c r="JGY7" s="111"/>
      <c r="JGZ7" s="111"/>
      <c r="JHA7" s="111"/>
      <c r="JHB7" s="111"/>
      <c r="JHC7" s="111"/>
      <c r="JHD7" s="111"/>
      <c r="JHE7" s="111"/>
      <c r="JHF7" s="111"/>
      <c r="JHG7" s="111"/>
      <c r="JHH7" s="111"/>
      <c r="JHI7" s="111"/>
      <c r="JHJ7" s="111"/>
      <c r="JHK7" s="111"/>
      <c r="JHL7" s="111"/>
      <c r="JHM7" s="111"/>
      <c r="JHN7" s="111"/>
      <c r="JHO7" s="111"/>
      <c r="JHP7" s="111"/>
      <c r="JHQ7" s="111"/>
      <c r="JHR7" s="111"/>
      <c r="JHS7" s="111"/>
      <c r="JHT7" s="111"/>
      <c r="JHU7" s="111"/>
      <c r="JHV7" s="111"/>
      <c r="JHW7" s="111"/>
      <c r="JHX7" s="111"/>
      <c r="JHY7" s="111"/>
      <c r="JHZ7" s="111"/>
      <c r="JIA7" s="111"/>
      <c r="JIB7" s="111"/>
      <c r="JIC7" s="111"/>
      <c r="JID7" s="111"/>
      <c r="JIE7" s="111"/>
      <c r="JIF7" s="111"/>
      <c r="JIG7" s="111"/>
      <c r="JIH7" s="111"/>
      <c r="JII7" s="111"/>
      <c r="JIJ7" s="111"/>
      <c r="JIK7" s="111"/>
      <c r="JIL7" s="111"/>
      <c r="JIM7" s="111"/>
      <c r="JIN7" s="111"/>
      <c r="JIO7" s="111"/>
      <c r="JIP7" s="111"/>
      <c r="JIQ7" s="111"/>
      <c r="JIR7" s="111"/>
      <c r="JIS7" s="111"/>
      <c r="JIT7" s="111"/>
      <c r="JIU7" s="111"/>
      <c r="JIV7" s="111"/>
      <c r="JIW7" s="111"/>
      <c r="JIX7" s="111"/>
      <c r="JIY7" s="111"/>
      <c r="JIZ7" s="111"/>
      <c r="JJA7" s="111"/>
      <c r="JJB7" s="111"/>
      <c r="JJC7" s="111"/>
      <c r="JJD7" s="111"/>
      <c r="JJE7" s="111"/>
      <c r="JJF7" s="111"/>
      <c r="JJG7" s="111"/>
      <c r="JJH7" s="111"/>
      <c r="JJI7" s="111"/>
      <c r="JJJ7" s="111"/>
      <c r="JJK7" s="111"/>
      <c r="JJL7" s="111"/>
      <c r="JJM7" s="111"/>
      <c r="JJN7" s="111"/>
      <c r="JJO7" s="111"/>
      <c r="JJP7" s="111"/>
      <c r="JJQ7" s="111"/>
      <c r="JJR7" s="111"/>
      <c r="JJS7" s="111"/>
      <c r="JJT7" s="111"/>
      <c r="JJU7" s="111"/>
      <c r="JJV7" s="111"/>
      <c r="JJW7" s="111"/>
      <c r="JJX7" s="111"/>
      <c r="JJY7" s="111"/>
      <c r="JJZ7" s="111"/>
      <c r="JKA7" s="111"/>
      <c r="JKB7" s="111"/>
      <c r="JKC7" s="111"/>
      <c r="JKD7" s="111"/>
      <c r="JKE7" s="111"/>
      <c r="JKF7" s="111"/>
      <c r="JKG7" s="111"/>
      <c r="JKH7" s="111"/>
      <c r="JKI7" s="111"/>
      <c r="JKJ7" s="111"/>
      <c r="JKK7" s="111"/>
      <c r="JKL7" s="111"/>
      <c r="JKM7" s="111"/>
      <c r="JKN7" s="111"/>
      <c r="JKO7" s="111"/>
      <c r="JKP7" s="111"/>
      <c r="JKQ7" s="111"/>
      <c r="JKR7" s="111"/>
      <c r="JKS7" s="111"/>
      <c r="JKT7" s="111"/>
      <c r="JKU7" s="111"/>
      <c r="JKV7" s="111"/>
      <c r="JKW7" s="111"/>
      <c r="JKX7" s="111"/>
      <c r="JKY7" s="111"/>
      <c r="JKZ7" s="111"/>
      <c r="JLA7" s="111"/>
      <c r="JLB7" s="111"/>
      <c r="JLC7" s="111"/>
      <c r="JLD7" s="111"/>
      <c r="JLE7" s="111"/>
      <c r="JLF7" s="111"/>
      <c r="JLG7" s="111"/>
      <c r="JLH7" s="111"/>
      <c r="JLI7" s="111"/>
      <c r="JLJ7" s="111"/>
      <c r="JLK7" s="111"/>
      <c r="JLL7" s="111"/>
      <c r="JLM7" s="111"/>
      <c r="JLN7" s="111"/>
      <c r="JLO7" s="111"/>
      <c r="JLP7" s="111"/>
      <c r="JLQ7" s="111"/>
      <c r="JLR7" s="111"/>
      <c r="JLS7" s="111"/>
      <c r="JLT7" s="111"/>
      <c r="JLU7" s="111"/>
      <c r="JLV7" s="111"/>
      <c r="JLW7" s="111"/>
      <c r="JLX7" s="111"/>
      <c r="JLY7" s="111"/>
      <c r="JLZ7" s="111"/>
      <c r="JMA7" s="111"/>
      <c r="JMB7" s="111"/>
      <c r="JMC7" s="111"/>
      <c r="JMD7" s="111"/>
      <c r="JME7" s="111"/>
      <c r="JMF7" s="111"/>
      <c r="JMG7" s="111"/>
      <c r="JMH7" s="111"/>
      <c r="JMI7" s="111"/>
      <c r="JMJ7" s="111"/>
      <c r="JMK7" s="111"/>
      <c r="JML7" s="111"/>
      <c r="JMM7" s="111"/>
      <c r="JMN7" s="111"/>
      <c r="JMO7" s="111"/>
      <c r="JMP7" s="111"/>
      <c r="JMQ7" s="111"/>
      <c r="JMR7" s="111"/>
      <c r="JMS7" s="111"/>
      <c r="JMT7" s="111"/>
      <c r="JMU7" s="111"/>
      <c r="JMV7" s="111"/>
      <c r="JMW7" s="111"/>
      <c r="JMX7" s="111"/>
      <c r="JMY7" s="111"/>
      <c r="JMZ7" s="111"/>
      <c r="JNA7" s="111"/>
      <c r="JNB7" s="111"/>
      <c r="JNC7" s="111"/>
      <c r="JND7" s="111"/>
      <c r="JNE7" s="111"/>
      <c r="JNF7" s="111"/>
      <c r="JNG7" s="111"/>
      <c r="JNH7" s="111"/>
      <c r="JNI7" s="111"/>
      <c r="JNJ7" s="111"/>
      <c r="JNK7" s="111"/>
      <c r="JNL7" s="111"/>
      <c r="JNM7" s="111"/>
      <c r="JNN7" s="111"/>
      <c r="JNO7" s="111"/>
      <c r="JNP7" s="111"/>
      <c r="JNQ7" s="111"/>
      <c r="JNR7" s="111"/>
      <c r="JNS7" s="111"/>
      <c r="JNT7" s="111"/>
      <c r="JNU7" s="111"/>
      <c r="JNV7" s="111"/>
      <c r="JNW7" s="111"/>
      <c r="JNX7" s="111"/>
      <c r="JNY7" s="111"/>
      <c r="JNZ7" s="111"/>
      <c r="JOA7" s="111"/>
      <c r="JOB7" s="111"/>
      <c r="JOC7" s="111"/>
      <c r="JOD7" s="111"/>
      <c r="JOE7" s="111"/>
      <c r="JOF7" s="111"/>
      <c r="JOG7" s="111"/>
      <c r="JOH7" s="111"/>
      <c r="JOI7" s="111"/>
      <c r="JOJ7" s="111"/>
      <c r="JOK7" s="111"/>
      <c r="JOL7" s="111"/>
      <c r="JOM7" s="111"/>
      <c r="JON7" s="111"/>
      <c r="JOO7" s="111"/>
      <c r="JOP7" s="111"/>
      <c r="JOQ7" s="111"/>
      <c r="JOR7" s="111"/>
      <c r="JOS7" s="111"/>
      <c r="JOT7" s="111"/>
      <c r="JOU7" s="111"/>
      <c r="JOV7" s="111"/>
      <c r="JOW7" s="111"/>
      <c r="JOX7" s="111"/>
      <c r="JOY7" s="111"/>
      <c r="JOZ7" s="111"/>
      <c r="JPA7" s="111"/>
      <c r="JPB7" s="111"/>
      <c r="JPC7" s="111"/>
      <c r="JPD7" s="111"/>
      <c r="JPE7" s="111"/>
      <c r="JPF7" s="111"/>
      <c r="JPG7" s="111"/>
      <c r="JPH7" s="111"/>
      <c r="JPI7" s="111"/>
      <c r="JPJ7" s="111"/>
      <c r="JPK7" s="111"/>
      <c r="JPL7" s="111"/>
      <c r="JPM7" s="111"/>
      <c r="JPN7" s="111"/>
      <c r="JPO7" s="111"/>
      <c r="JPP7" s="111"/>
      <c r="JPQ7" s="111"/>
      <c r="JPR7" s="111"/>
      <c r="JPS7" s="111"/>
      <c r="JPT7" s="111"/>
      <c r="JPU7" s="111"/>
      <c r="JPV7" s="111"/>
      <c r="JPW7" s="111"/>
      <c r="JPX7" s="111"/>
      <c r="JPY7" s="111"/>
      <c r="JPZ7" s="111"/>
      <c r="JQA7" s="111"/>
      <c r="JQB7" s="111"/>
      <c r="JQC7" s="111"/>
      <c r="JQD7" s="111"/>
      <c r="JQE7" s="111"/>
      <c r="JQF7" s="111"/>
      <c r="JQG7" s="111"/>
      <c r="JQH7" s="111"/>
      <c r="JQI7" s="111"/>
      <c r="JQJ7" s="111"/>
      <c r="JQK7" s="111"/>
      <c r="JQL7" s="111"/>
      <c r="JQM7" s="111"/>
      <c r="JQN7" s="111"/>
      <c r="JQO7" s="111"/>
      <c r="JQP7" s="111"/>
      <c r="JQQ7" s="111"/>
      <c r="JQR7" s="111"/>
      <c r="JQS7" s="111"/>
      <c r="JQT7" s="111"/>
      <c r="JQU7" s="111"/>
      <c r="JQV7" s="111"/>
      <c r="JQW7" s="111"/>
      <c r="JQX7" s="111"/>
      <c r="JQY7" s="111"/>
      <c r="JQZ7" s="111"/>
      <c r="JRA7" s="111"/>
      <c r="JRB7" s="111"/>
      <c r="JRC7" s="111"/>
      <c r="JRD7" s="111"/>
      <c r="JRE7" s="111"/>
      <c r="JRF7" s="111"/>
      <c r="JRG7" s="111"/>
      <c r="JRH7" s="111"/>
      <c r="JRI7" s="111"/>
      <c r="JRJ7" s="111"/>
      <c r="JRK7" s="111"/>
      <c r="JRL7" s="111"/>
      <c r="JRM7" s="111"/>
      <c r="JRN7" s="111"/>
      <c r="JRO7" s="111"/>
      <c r="JRP7" s="111"/>
      <c r="JRQ7" s="111"/>
      <c r="JRR7" s="111"/>
      <c r="JRS7" s="111"/>
      <c r="JRT7" s="111"/>
      <c r="JRU7" s="111"/>
      <c r="JRV7" s="111"/>
      <c r="JRW7" s="111"/>
      <c r="JRX7" s="111"/>
      <c r="JRY7" s="111"/>
      <c r="JRZ7" s="111"/>
      <c r="JSA7" s="111"/>
      <c r="JSB7" s="111"/>
      <c r="JSC7" s="111"/>
      <c r="JSD7" s="111"/>
      <c r="JSE7" s="111"/>
      <c r="JSF7" s="111"/>
      <c r="JSG7" s="111"/>
      <c r="JSH7" s="111"/>
      <c r="JSI7" s="111"/>
      <c r="JSJ7" s="111"/>
      <c r="JSK7" s="111"/>
      <c r="JSL7" s="111"/>
      <c r="JSM7" s="111"/>
      <c r="JSN7" s="111"/>
      <c r="JSO7" s="111"/>
      <c r="JSP7" s="111"/>
      <c r="JSQ7" s="111"/>
      <c r="JSR7" s="111"/>
      <c r="JSS7" s="111"/>
      <c r="JST7" s="111"/>
      <c r="JSU7" s="111"/>
      <c r="JSV7" s="111"/>
      <c r="JSW7" s="111"/>
      <c r="JSX7" s="111"/>
      <c r="JSY7" s="111"/>
      <c r="JSZ7" s="111"/>
      <c r="JTA7" s="111"/>
      <c r="JTB7" s="111"/>
      <c r="JTC7" s="111"/>
      <c r="JTD7" s="111"/>
      <c r="JTE7" s="111"/>
      <c r="JTF7" s="111"/>
      <c r="JTG7" s="111"/>
      <c r="JTH7" s="111"/>
      <c r="JTI7" s="111"/>
      <c r="JTJ7" s="111"/>
      <c r="JTK7" s="111"/>
      <c r="JTL7" s="111"/>
      <c r="JTM7" s="111"/>
      <c r="JTN7" s="111"/>
      <c r="JTO7" s="111"/>
      <c r="JTP7" s="111"/>
      <c r="JTQ7" s="111"/>
      <c r="JTR7" s="111"/>
      <c r="JTS7" s="111"/>
      <c r="JTT7" s="111"/>
      <c r="JTU7" s="111"/>
      <c r="JTV7" s="111"/>
      <c r="JTW7" s="111"/>
      <c r="JTX7" s="111"/>
      <c r="JTY7" s="111"/>
      <c r="JTZ7" s="111"/>
      <c r="JUA7" s="111"/>
      <c r="JUB7" s="111"/>
      <c r="JUC7" s="111"/>
      <c r="JUD7" s="111"/>
      <c r="JUE7" s="111"/>
      <c r="JUF7" s="111"/>
      <c r="JUG7" s="111"/>
      <c r="JUH7" s="111"/>
      <c r="JUI7" s="111"/>
      <c r="JUJ7" s="111"/>
      <c r="JUK7" s="111"/>
      <c r="JUL7" s="111"/>
      <c r="JUM7" s="111"/>
      <c r="JUN7" s="111"/>
      <c r="JUO7" s="111"/>
      <c r="JUP7" s="111"/>
      <c r="JUQ7" s="111"/>
      <c r="JUR7" s="111"/>
      <c r="JUS7" s="111"/>
      <c r="JUT7" s="111"/>
      <c r="JUU7" s="111"/>
      <c r="JUV7" s="111"/>
      <c r="JUW7" s="111"/>
      <c r="JUX7" s="111"/>
      <c r="JUY7" s="111"/>
      <c r="JUZ7" s="111"/>
      <c r="JVA7" s="111"/>
      <c r="JVB7" s="111"/>
      <c r="JVC7" s="111"/>
      <c r="JVD7" s="111"/>
      <c r="JVE7" s="111"/>
      <c r="JVF7" s="111"/>
      <c r="JVG7" s="111"/>
      <c r="JVH7" s="111"/>
      <c r="JVI7" s="111"/>
      <c r="JVJ7" s="111"/>
      <c r="JVK7" s="111"/>
      <c r="JVL7" s="111"/>
      <c r="JVM7" s="111"/>
      <c r="JVN7" s="111"/>
      <c r="JVO7" s="111"/>
      <c r="JVP7" s="111"/>
      <c r="JVQ7" s="111"/>
      <c r="JVR7" s="111"/>
      <c r="JVS7" s="111"/>
      <c r="JVT7" s="111"/>
      <c r="JVU7" s="111"/>
      <c r="JVV7" s="111"/>
      <c r="JVW7" s="111"/>
      <c r="JVX7" s="111"/>
      <c r="JVY7" s="111"/>
      <c r="JVZ7" s="111"/>
      <c r="JWA7" s="111"/>
      <c r="JWB7" s="111"/>
      <c r="JWC7" s="111"/>
      <c r="JWD7" s="111"/>
      <c r="JWE7" s="111"/>
      <c r="JWF7" s="111"/>
      <c r="JWG7" s="111"/>
      <c r="JWH7" s="111"/>
      <c r="JWI7" s="111"/>
      <c r="JWJ7" s="111"/>
      <c r="JWK7" s="111"/>
      <c r="JWL7" s="111"/>
      <c r="JWM7" s="111"/>
      <c r="JWN7" s="111"/>
      <c r="JWO7" s="111"/>
      <c r="JWP7" s="111"/>
      <c r="JWQ7" s="111"/>
      <c r="JWR7" s="111"/>
      <c r="JWS7" s="111"/>
      <c r="JWT7" s="111"/>
      <c r="JWU7" s="111"/>
      <c r="JWV7" s="111"/>
      <c r="JWW7" s="111"/>
      <c r="JWX7" s="111"/>
      <c r="JWY7" s="111"/>
      <c r="JWZ7" s="111"/>
      <c r="JXA7" s="111"/>
      <c r="JXB7" s="111"/>
      <c r="JXC7" s="111"/>
      <c r="JXD7" s="111"/>
      <c r="JXE7" s="111"/>
      <c r="JXF7" s="111"/>
      <c r="JXG7" s="111"/>
      <c r="JXH7" s="111"/>
      <c r="JXI7" s="111"/>
      <c r="JXJ7" s="111"/>
      <c r="JXK7" s="111"/>
      <c r="JXL7" s="111"/>
      <c r="JXM7" s="111"/>
      <c r="JXN7" s="111"/>
      <c r="JXO7" s="111"/>
      <c r="JXP7" s="111"/>
      <c r="JXQ7" s="111"/>
      <c r="JXR7" s="111"/>
      <c r="JXS7" s="111"/>
      <c r="JXT7" s="111"/>
      <c r="JXU7" s="111"/>
      <c r="JXV7" s="111"/>
      <c r="JXW7" s="111"/>
      <c r="JXX7" s="111"/>
      <c r="JXY7" s="111"/>
      <c r="JXZ7" s="111"/>
      <c r="JYA7" s="111"/>
      <c r="JYB7" s="111"/>
      <c r="JYC7" s="111"/>
      <c r="JYD7" s="111"/>
      <c r="JYE7" s="111"/>
      <c r="JYF7" s="111"/>
      <c r="JYG7" s="111"/>
      <c r="JYH7" s="111"/>
      <c r="JYI7" s="111"/>
      <c r="JYJ7" s="111"/>
      <c r="JYK7" s="111"/>
      <c r="JYL7" s="111"/>
      <c r="JYM7" s="111"/>
      <c r="JYN7" s="111"/>
      <c r="JYO7" s="111"/>
      <c r="JYP7" s="111"/>
      <c r="JYQ7" s="111"/>
      <c r="JYR7" s="111"/>
      <c r="JYS7" s="111"/>
      <c r="JYT7" s="111"/>
      <c r="JYU7" s="111"/>
      <c r="JYV7" s="111"/>
      <c r="JYW7" s="111"/>
      <c r="JYX7" s="111"/>
      <c r="JYY7" s="111"/>
      <c r="JYZ7" s="111"/>
      <c r="JZA7" s="111"/>
      <c r="JZB7" s="111"/>
      <c r="JZC7" s="111"/>
      <c r="JZD7" s="111"/>
      <c r="JZE7" s="111"/>
      <c r="JZF7" s="111"/>
      <c r="JZG7" s="111"/>
      <c r="JZH7" s="111"/>
      <c r="JZI7" s="111"/>
      <c r="JZJ7" s="111"/>
      <c r="JZK7" s="111"/>
      <c r="JZL7" s="111"/>
      <c r="JZM7" s="111"/>
      <c r="JZN7" s="111"/>
      <c r="JZO7" s="111"/>
      <c r="JZP7" s="111"/>
      <c r="JZQ7" s="111"/>
      <c r="JZR7" s="111"/>
      <c r="JZS7" s="111"/>
      <c r="JZT7" s="111"/>
      <c r="JZU7" s="111"/>
      <c r="JZV7" s="111"/>
      <c r="JZW7" s="111"/>
      <c r="JZX7" s="111"/>
      <c r="JZY7" s="111"/>
      <c r="JZZ7" s="111"/>
      <c r="KAA7" s="111"/>
      <c r="KAB7" s="111"/>
      <c r="KAC7" s="111"/>
      <c r="KAD7" s="111"/>
      <c r="KAE7" s="111"/>
      <c r="KAF7" s="111"/>
      <c r="KAG7" s="111"/>
      <c r="KAH7" s="111"/>
      <c r="KAI7" s="111"/>
      <c r="KAJ7" s="111"/>
      <c r="KAK7" s="111"/>
      <c r="KAL7" s="111"/>
      <c r="KAM7" s="111"/>
      <c r="KAN7" s="111"/>
      <c r="KAO7" s="111"/>
      <c r="KAP7" s="111"/>
      <c r="KAQ7" s="111"/>
      <c r="KAR7" s="111"/>
      <c r="KAS7" s="111"/>
      <c r="KAT7" s="111"/>
      <c r="KAU7" s="111"/>
      <c r="KAV7" s="111"/>
      <c r="KAW7" s="111"/>
      <c r="KAX7" s="111"/>
      <c r="KAY7" s="111"/>
      <c r="KAZ7" s="111"/>
      <c r="KBA7" s="111"/>
      <c r="KBB7" s="111"/>
      <c r="KBC7" s="111"/>
      <c r="KBD7" s="111"/>
      <c r="KBE7" s="111"/>
      <c r="KBF7" s="111"/>
      <c r="KBG7" s="111"/>
      <c r="KBH7" s="111"/>
      <c r="KBI7" s="111"/>
      <c r="KBJ7" s="111"/>
      <c r="KBK7" s="111"/>
      <c r="KBL7" s="111"/>
      <c r="KBM7" s="111"/>
      <c r="KBN7" s="111"/>
      <c r="KBO7" s="111"/>
      <c r="KBP7" s="111"/>
      <c r="KBQ7" s="111"/>
      <c r="KBR7" s="111"/>
      <c r="KBS7" s="111"/>
      <c r="KBT7" s="111"/>
      <c r="KBU7" s="111"/>
      <c r="KBV7" s="111"/>
      <c r="KBW7" s="111"/>
      <c r="KBX7" s="111"/>
      <c r="KBY7" s="111"/>
      <c r="KBZ7" s="111"/>
      <c r="KCA7" s="111"/>
      <c r="KCB7" s="111"/>
      <c r="KCC7" s="111"/>
      <c r="KCD7" s="111"/>
      <c r="KCE7" s="111"/>
      <c r="KCF7" s="111"/>
      <c r="KCG7" s="111"/>
      <c r="KCH7" s="111"/>
      <c r="KCI7" s="111"/>
      <c r="KCJ7" s="111"/>
      <c r="KCK7" s="111"/>
      <c r="KCL7" s="111"/>
      <c r="KCM7" s="111"/>
      <c r="KCN7" s="111"/>
      <c r="KCO7" s="111"/>
      <c r="KCP7" s="111"/>
      <c r="KCQ7" s="111"/>
      <c r="KCR7" s="111"/>
      <c r="KCS7" s="111"/>
      <c r="KCT7" s="111"/>
      <c r="KCU7" s="111"/>
      <c r="KCV7" s="111"/>
      <c r="KCW7" s="111"/>
      <c r="KCX7" s="111"/>
      <c r="KCY7" s="111"/>
      <c r="KCZ7" s="111"/>
      <c r="KDA7" s="111"/>
      <c r="KDB7" s="111"/>
      <c r="KDC7" s="111"/>
      <c r="KDD7" s="111"/>
      <c r="KDE7" s="111"/>
      <c r="KDF7" s="111"/>
      <c r="KDG7" s="111"/>
      <c r="KDH7" s="111"/>
      <c r="KDI7" s="111"/>
      <c r="KDJ7" s="111"/>
      <c r="KDK7" s="111"/>
      <c r="KDL7" s="111"/>
      <c r="KDM7" s="111"/>
      <c r="KDN7" s="111"/>
      <c r="KDO7" s="111"/>
      <c r="KDP7" s="111"/>
      <c r="KDQ7" s="111"/>
      <c r="KDR7" s="111"/>
      <c r="KDS7" s="111"/>
      <c r="KDT7" s="111"/>
      <c r="KDU7" s="111"/>
      <c r="KDV7" s="111"/>
      <c r="KDW7" s="111"/>
      <c r="KDX7" s="111"/>
      <c r="KDY7" s="111"/>
      <c r="KDZ7" s="111"/>
      <c r="KEA7" s="111"/>
      <c r="KEB7" s="111"/>
      <c r="KEC7" s="111"/>
      <c r="KED7" s="111"/>
      <c r="KEE7" s="111"/>
      <c r="KEF7" s="111"/>
      <c r="KEG7" s="111"/>
      <c r="KEH7" s="111"/>
      <c r="KEI7" s="111"/>
      <c r="KEJ7" s="111"/>
      <c r="KEK7" s="111"/>
      <c r="KEL7" s="111"/>
      <c r="KEM7" s="111"/>
      <c r="KEN7" s="111"/>
      <c r="KEO7" s="111"/>
      <c r="KEP7" s="111"/>
      <c r="KEQ7" s="111"/>
      <c r="KER7" s="111"/>
      <c r="KES7" s="111"/>
      <c r="KET7" s="111"/>
      <c r="KEU7" s="111"/>
      <c r="KEV7" s="111"/>
      <c r="KEW7" s="111"/>
      <c r="KEX7" s="111"/>
      <c r="KEY7" s="111"/>
      <c r="KEZ7" s="111"/>
      <c r="KFA7" s="111"/>
      <c r="KFB7" s="111"/>
      <c r="KFC7" s="111"/>
      <c r="KFD7" s="111"/>
      <c r="KFE7" s="111"/>
      <c r="KFF7" s="111"/>
      <c r="KFG7" s="111"/>
      <c r="KFH7" s="111"/>
      <c r="KFI7" s="111"/>
      <c r="KFJ7" s="111"/>
      <c r="KFK7" s="111"/>
      <c r="KFL7" s="111"/>
      <c r="KFM7" s="111"/>
      <c r="KFN7" s="111"/>
      <c r="KFO7" s="111"/>
      <c r="KFP7" s="111"/>
      <c r="KFQ7" s="111"/>
      <c r="KFR7" s="111"/>
      <c r="KFS7" s="111"/>
      <c r="KFT7" s="111"/>
      <c r="KFU7" s="111"/>
      <c r="KFV7" s="111"/>
      <c r="KFW7" s="111"/>
      <c r="KFX7" s="111"/>
      <c r="KFY7" s="111"/>
      <c r="KFZ7" s="111"/>
      <c r="KGA7" s="111"/>
      <c r="KGB7" s="111"/>
      <c r="KGC7" s="111"/>
      <c r="KGD7" s="111"/>
      <c r="KGE7" s="111"/>
      <c r="KGF7" s="111"/>
      <c r="KGG7" s="111"/>
      <c r="KGH7" s="111"/>
      <c r="KGI7" s="111"/>
      <c r="KGJ7" s="111"/>
      <c r="KGK7" s="111"/>
      <c r="KGL7" s="111"/>
      <c r="KGM7" s="111"/>
      <c r="KGN7" s="111"/>
      <c r="KGO7" s="111"/>
      <c r="KGP7" s="111"/>
      <c r="KGQ7" s="111"/>
      <c r="KGR7" s="111"/>
      <c r="KGS7" s="111"/>
      <c r="KGT7" s="111"/>
      <c r="KGU7" s="111"/>
      <c r="KGV7" s="111"/>
      <c r="KGW7" s="111"/>
      <c r="KGX7" s="111"/>
      <c r="KGY7" s="111"/>
      <c r="KGZ7" s="111"/>
      <c r="KHA7" s="111"/>
      <c r="KHB7" s="111"/>
      <c r="KHC7" s="111"/>
      <c r="KHD7" s="111"/>
      <c r="KHE7" s="111"/>
      <c r="KHF7" s="111"/>
      <c r="KHG7" s="111"/>
      <c r="KHH7" s="111"/>
      <c r="KHI7" s="111"/>
      <c r="KHJ7" s="111"/>
      <c r="KHK7" s="111"/>
      <c r="KHL7" s="111"/>
      <c r="KHM7" s="111"/>
      <c r="KHN7" s="111"/>
      <c r="KHO7" s="111"/>
      <c r="KHP7" s="111"/>
      <c r="KHQ7" s="111"/>
      <c r="KHR7" s="111"/>
      <c r="KHS7" s="111"/>
      <c r="KHT7" s="111"/>
      <c r="KHU7" s="111"/>
      <c r="KHV7" s="111"/>
      <c r="KHW7" s="111"/>
      <c r="KHX7" s="111"/>
      <c r="KHY7" s="111"/>
      <c r="KHZ7" s="111"/>
      <c r="KIA7" s="111"/>
      <c r="KIB7" s="111"/>
      <c r="KIC7" s="111"/>
      <c r="KID7" s="111"/>
      <c r="KIE7" s="111"/>
      <c r="KIF7" s="111"/>
      <c r="KIG7" s="111"/>
      <c r="KIH7" s="111"/>
      <c r="KII7" s="111"/>
      <c r="KIJ7" s="111"/>
      <c r="KIK7" s="111"/>
      <c r="KIL7" s="111"/>
      <c r="KIM7" s="111"/>
      <c r="KIN7" s="111"/>
      <c r="KIO7" s="111"/>
      <c r="KIP7" s="111"/>
      <c r="KIQ7" s="111"/>
      <c r="KIR7" s="111"/>
      <c r="KIS7" s="111"/>
      <c r="KIT7" s="111"/>
      <c r="KIU7" s="111"/>
      <c r="KIV7" s="111"/>
      <c r="KIW7" s="111"/>
      <c r="KIX7" s="111"/>
      <c r="KIY7" s="111"/>
      <c r="KIZ7" s="111"/>
      <c r="KJA7" s="111"/>
      <c r="KJB7" s="111"/>
      <c r="KJC7" s="111"/>
      <c r="KJD7" s="111"/>
      <c r="KJE7" s="111"/>
      <c r="KJF7" s="111"/>
      <c r="KJG7" s="111"/>
      <c r="KJH7" s="111"/>
      <c r="KJI7" s="111"/>
      <c r="KJJ7" s="111"/>
      <c r="KJK7" s="111"/>
      <c r="KJL7" s="111"/>
      <c r="KJM7" s="111"/>
      <c r="KJN7" s="111"/>
      <c r="KJO7" s="111"/>
      <c r="KJP7" s="111"/>
      <c r="KJQ7" s="111"/>
      <c r="KJR7" s="111"/>
      <c r="KJS7" s="111"/>
      <c r="KJT7" s="111"/>
      <c r="KJU7" s="111"/>
      <c r="KJV7" s="111"/>
      <c r="KJW7" s="111"/>
      <c r="KJX7" s="111"/>
      <c r="KJY7" s="111"/>
      <c r="KJZ7" s="111"/>
      <c r="KKA7" s="111"/>
      <c r="KKB7" s="111"/>
      <c r="KKC7" s="111"/>
      <c r="KKD7" s="111"/>
      <c r="KKE7" s="111"/>
      <c r="KKF7" s="111"/>
      <c r="KKG7" s="111"/>
      <c r="KKH7" s="111"/>
      <c r="KKI7" s="111"/>
      <c r="KKJ7" s="111"/>
      <c r="KKK7" s="111"/>
      <c r="KKL7" s="111"/>
      <c r="KKM7" s="111"/>
      <c r="KKN7" s="111"/>
      <c r="KKO7" s="111"/>
      <c r="KKP7" s="111"/>
      <c r="KKQ7" s="111"/>
      <c r="KKR7" s="111"/>
      <c r="KKS7" s="111"/>
      <c r="KKT7" s="111"/>
      <c r="KKU7" s="111"/>
      <c r="KKV7" s="111"/>
      <c r="KKW7" s="111"/>
      <c r="KKX7" s="111"/>
      <c r="KKY7" s="111"/>
      <c r="KKZ7" s="111"/>
      <c r="KLA7" s="111"/>
      <c r="KLB7" s="111"/>
      <c r="KLC7" s="111"/>
      <c r="KLD7" s="111"/>
      <c r="KLE7" s="111"/>
      <c r="KLF7" s="111"/>
      <c r="KLG7" s="111"/>
      <c r="KLH7" s="111"/>
      <c r="KLI7" s="111"/>
      <c r="KLJ7" s="111"/>
      <c r="KLK7" s="111"/>
      <c r="KLL7" s="111"/>
      <c r="KLM7" s="111"/>
      <c r="KLN7" s="111"/>
      <c r="KLO7" s="111"/>
      <c r="KLP7" s="111"/>
      <c r="KLQ7" s="111"/>
      <c r="KLR7" s="111"/>
      <c r="KLS7" s="111"/>
      <c r="KLT7" s="111"/>
      <c r="KLU7" s="111"/>
      <c r="KLV7" s="111"/>
      <c r="KLW7" s="111"/>
      <c r="KLX7" s="111"/>
      <c r="KLY7" s="111"/>
      <c r="KLZ7" s="111"/>
      <c r="KMA7" s="111"/>
      <c r="KMB7" s="111"/>
      <c r="KMC7" s="111"/>
      <c r="KMD7" s="111"/>
      <c r="KME7" s="111"/>
      <c r="KMF7" s="111"/>
      <c r="KMG7" s="111"/>
      <c r="KMH7" s="111"/>
      <c r="KMI7" s="111"/>
      <c r="KMJ7" s="111"/>
      <c r="KMK7" s="111"/>
      <c r="KML7" s="111"/>
      <c r="KMM7" s="111"/>
      <c r="KMN7" s="111"/>
      <c r="KMO7" s="111"/>
      <c r="KMP7" s="111"/>
      <c r="KMQ7" s="111"/>
      <c r="KMR7" s="111"/>
      <c r="KMS7" s="111"/>
      <c r="KMT7" s="111"/>
      <c r="KMU7" s="111"/>
      <c r="KMV7" s="111"/>
      <c r="KMW7" s="111"/>
      <c r="KMX7" s="111"/>
      <c r="KMY7" s="111"/>
      <c r="KMZ7" s="111"/>
      <c r="KNA7" s="111"/>
      <c r="KNB7" s="111"/>
      <c r="KNC7" s="111"/>
      <c r="KND7" s="111"/>
      <c r="KNE7" s="111"/>
      <c r="KNF7" s="111"/>
      <c r="KNG7" s="111"/>
      <c r="KNH7" s="111"/>
      <c r="KNI7" s="111"/>
      <c r="KNJ7" s="111"/>
      <c r="KNK7" s="111"/>
      <c r="KNL7" s="111"/>
      <c r="KNM7" s="111"/>
      <c r="KNN7" s="111"/>
      <c r="KNO7" s="111"/>
      <c r="KNP7" s="111"/>
      <c r="KNQ7" s="111"/>
      <c r="KNR7" s="111"/>
      <c r="KNS7" s="111"/>
      <c r="KNT7" s="111"/>
      <c r="KNU7" s="111"/>
      <c r="KNV7" s="111"/>
      <c r="KNW7" s="111"/>
      <c r="KNX7" s="111"/>
      <c r="KNY7" s="111"/>
      <c r="KNZ7" s="111"/>
      <c r="KOA7" s="111"/>
      <c r="KOB7" s="111"/>
      <c r="KOC7" s="111"/>
      <c r="KOD7" s="111"/>
      <c r="KOE7" s="111"/>
      <c r="KOF7" s="111"/>
      <c r="KOG7" s="111"/>
      <c r="KOH7" s="111"/>
      <c r="KOI7" s="111"/>
      <c r="KOJ7" s="111"/>
      <c r="KOK7" s="111"/>
      <c r="KOL7" s="111"/>
      <c r="KOM7" s="111"/>
      <c r="KON7" s="111"/>
      <c r="KOO7" s="111"/>
      <c r="KOP7" s="111"/>
      <c r="KOQ7" s="111"/>
      <c r="KOR7" s="111"/>
      <c r="KOS7" s="111"/>
      <c r="KOT7" s="111"/>
      <c r="KOU7" s="111"/>
      <c r="KOV7" s="111"/>
      <c r="KOW7" s="111"/>
      <c r="KOX7" s="111"/>
      <c r="KOY7" s="111"/>
      <c r="KOZ7" s="111"/>
      <c r="KPA7" s="111"/>
      <c r="KPB7" s="111"/>
      <c r="KPC7" s="111"/>
      <c r="KPD7" s="111"/>
      <c r="KPE7" s="111"/>
      <c r="KPF7" s="111"/>
      <c r="KPG7" s="111"/>
      <c r="KPH7" s="111"/>
      <c r="KPI7" s="111"/>
      <c r="KPJ7" s="111"/>
      <c r="KPK7" s="111"/>
      <c r="KPL7" s="111"/>
      <c r="KPM7" s="111"/>
      <c r="KPN7" s="111"/>
      <c r="KPO7" s="111"/>
      <c r="KPP7" s="111"/>
      <c r="KPQ7" s="111"/>
      <c r="KPR7" s="111"/>
      <c r="KPS7" s="111"/>
      <c r="KPT7" s="111"/>
      <c r="KPU7" s="111"/>
      <c r="KPV7" s="111"/>
      <c r="KPW7" s="111"/>
      <c r="KPX7" s="111"/>
      <c r="KPY7" s="111"/>
      <c r="KPZ7" s="111"/>
      <c r="KQA7" s="111"/>
      <c r="KQB7" s="111"/>
      <c r="KQC7" s="111"/>
      <c r="KQD7" s="111"/>
      <c r="KQE7" s="111"/>
      <c r="KQF7" s="111"/>
      <c r="KQG7" s="111"/>
      <c r="KQH7" s="111"/>
      <c r="KQI7" s="111"/>
      <c r="KQJ7" s="111"/>
      <c r="KQK7" s="111"/>
      <c r="KQL7" s="111"/>
      <c r="KQM7" s="111"/>
      <c r="KQN7" s="111"/>
      <c r="KQO7" s="111"/>
      <c r="KQP7" s="111"/>
      <c r="KQQ7" s="111"/>
      <c r="KQR7" s="111"/>
      <c r="KQS7" s="111"/>
      <c r="KQT7" s="111"/>
      <c r="KQU7" s="111"/>
      <c r="KQV7" s="111"/>
      <c r="KQW7" s="111"/>
      <c r="KQX7" s="111"/>
      <c r="KQY7" s="111"/>
      <c r="KQZ7" s="111"/>
      <c r="KRA7" s="111"/>
      <c r="KRB7" s="111"/>
      <c r="KRC7" s="111"/>
      <c r="KRD7" s="111"/>
      <c r="KRE7" s="111"/>
      <c r="KRF7" s="111"/>
      <c r="KRG7" s="111"/>
      <c r="KRH7" s="111"/>
      <c r="KRI7" s="111"/>
      <c r="KRJ7" s="111"/>
      <c r="KRK7" s="111"/>
      <c r="KRL7" s="111"/>
      <c r="KRM7" s="111"/>
      <c r="KRN7" s="111"/>
      <c r="KRO7" s="111"/>
      <c r="KRP7" s="111"/>
      <c r="KRQ7" s="111"/>
      <c r="KRR7" s="111"/>
      <c r="KRS7" s="111"/>
      <c r="KRT7" s="111"/>
      <c r="KRU7" s="111"/>
      <c r="KRV7" s="111"/>
      <c r="KRW7" s="111"/>
      <c r="KRX7" s="111"/>
      <c r="KRY7" s="111"/>
      <c r="KRZ7" s="111"/>
      <c r="KSA7" s="111"/>
      <c r="KSB7" s="111"/>
      <c r="KSC7" s="111"/>
      <c r="KSD7" s="111"/>
      <c r="KSE7" s="111"/>
      <c r="KSF7" s="111"/>
      <c r="KSG7" s="111"/>
      <c r="KSH7" s="111"/>
      <c r="KSI7" s="111"/>
      <c r="KSJ7" s="111"/>
      <c r="KSK7" s="111"/>
      <c r="KSL7" s="111"/>
      <c r="KSM7" s="111"/>
      <c r="KSN7" s="111"/>
      <c r="KSO7" s="111"/>
      <c r="KSP7" s="111"/>
      <c r="KSQ7" s="111"/>
      <c r="KSR7" s="111"/>
      <c r="KSS7" s="111"/>
      <c r="KST7" s="111"/>
      <c r="KSU7" s="111"/>
      <c r="KSV7" s="111"/>
      <c r="KSW7" s="111"/>
      <c r="KSX7" s="111"/>
      <c r="KSY7" s="111"/>
      <c r="KSZ7" s="111"/>
      <c r="KTA7" s="111"/>
      <c r="KTB7" s="111"/>
      <c r="KTC7" s="111"/>
      <c r="KTD7" s="111"/>
      <c r="KTE7" s="111"/>
      <c r="KTF7" s="111"/>
      <c r="KTG7" s="111"/>
      <c r="KTH7" s="111"/>
      <c r="KTI7" s="111"/>
      <c r="KTJ7" s="111"/>
      <c r="KTK7" s="111"/>
      <c r="KTL7" s="111"/>
      <c r="KTM7" s="111"/>
      <c r="KTN7" s="111"/>
      <c r="KTO7" s="111"/>
      <c r="KTP7" s="111"/>
      <c r="KTQ7" s="111"/>
      <c r="KTR7" s="111"/>
      <c r="KTS7" s="111"/>
      <c r="KTT7" s="111"/>
      <c r="KTU7" s="111"/>
      <c r="KTV7" s="111"/>
      <c r="KTW7" s="111"/>
      <c r="KTX7" s="111"/>
      <c r="KTY7" s="111"/>
      <c r="KTZ7" s="111"/>
      <c r="KUA7" s="111"/>
      <c r="KUB7" s="111"/>
      <c r="KUC7" s="111"/>
      <c r="KUD7" s="111"/>
      <c r="KUE7" s="111"/>
      <c r="KUF7" s="111"/>
      <c r="KUG7" s="111"/>
      <c r="KUH7" s="111"/>
      <c r="KUI7" s="111"/>
      <c r="KUJ7" s="111"/>
      <c r="KUK7" s="111"/>
      <c r="KUL7" s="111"/>
      <c r="KUM7" s="111"/>
      <c r="KUN7" s="111"/>
      <c r="KUO7" s="111"/>
      <c r="KUP7" s="111"/>
      <c r="KUQ7" s="111"/>
      <c r="KUR7" s="111"/>
      <c r="KUS7" s="111"/>
      <c r="KUT7" s="111"/>
      <c r="KUU7" s="111"/>
      <c r="KUV7" s="111"/>
      <c r="KUW7" s="111"/>
      <c r="KUX7" s="111"/>
      <c r="KUY7" s="111"/>
      <c r="KUZ7" s="111"/>
      <c r="KVA7" s="111"/>
      <c r="KVB7" s="111"/>
      <c r="KVC7" s="111"/>
      <c r="KVD7" s="111"/>
      <c r="KVE7" s="111"/>
      <c r="KVF7" s="111"/>
      <c r="KVG7" s="111"/>
      <c r="KVH7" s="111"/>
      <c r="KVI7" s="111"/>
      <c r="KVJ7" s="111"/>
      <c r="KVK7" s="111"/>
      <c r="KVL7" s="111"/>
      <c r="KVM7" s="111"/>
      <c r="KVN7" s="111"/>
      <c r="KVO7" s="111"/>
      <c r="KVP7" s="111"/>
      <c r="KVQ7" s="111"/>
      <c r="KVR7" s="111"/>
      <c r="KVS7" s="111"/>
      <c r="KVT7" s="111"/>
      <c r="KVU7" s="111"/>
      <c r="KVV7" s="111"/>
      <c r="KVW7" s="111"/>
      <c r="KVX7" s="111"/>
      <c r="KVY7" s="111"/>
      <c r="KVZ7" s="111"/>
      <c r="KWA7" s="111"/>
      <c r="KWB7" s="111"/>
      <c r="KWC7" s="111"/>
      <c r="KWD7" s="111"/>
      <c r="KWE7" s="111"/>
      <c r="KWF7" s="111"/>
      <c r="KWG7" s="111"/>
      <c r="KWH7" s="111"/>
      <c r="KWI7" s="111"/>
      <c r="KWJ7" s="111"/>
      <c r="KWK7" s="111"/>
      <c r="KWL7" s="111"/>
      <c r="KWM7" s="111"/>
      <c r="KWN7" s="111"/>
      <c r="KWO7" s="111"/>
      <c r="KWP7" s="111"/>
      <c r="KWQ7" s="111"/>
      <c r="KWR7" s="111"/>
      <c r="KWS7" s="111"/>
      <c r="KWT7" s="111"/>
      <c r="KWU7" s="111"/>
      <c r="KWV7" s="111"/>
      <c r="KWW7" s="111"/>
      <c r="KWX7" s="111"/>
      <c r="KWY7" s="111"/>
      <c r="KWZ7" s="111"/>
      <c r="KXA7" s="111"/>
      <c r="KXB7" s="111"/>
      <c r="KXC7" s="111"/>
      <c r="KXD7" s="111"/>
      <c r="KXE7" s="111"/>
      <c r="KXF7" s="111"/>
      <c r="KXG7" s="111"/>
      <c r="KXH7" s="111"/>
      <c r="KXI7" s="111"/>
      <c r="KXJ7" s="111"/>
      <c r="KXK7" s="111"/>
      <c r="KXL7" s="111"/>
      <c r="KXM7" s="111"/>
      <c r="KXN7" s="111"/>
      <c r="KXO7" s="111"/>
      <c r="KXP7" s="111"/>
      <c r="KXQ7" s="111"/>
      <c r="KXR7" s="111"/>
      <c r="KXS7" s="111"/>
      <c r="KXT7" s="111"/>
      <c r="KXU7" s="111"/>
      <c r="KXV7" s="111"/>
      <c r="KXW7" s="111"/>
      <c r="KXX7" s="111"/>
      <c r="KXY7" s="111"/>
      <c r="KXZ7" s="111"/>
      <c r="KYA7" s="111"/>
      <c r="KYB7" s="111"/>
      <c r="KYC7" s="111"/>
      <c r="KYD7" s="111"/>
      <c r="KYE7" s="111"/>
      <c r="KYF7" s="111"/>
      <c r="KYG7" s="111"/>
      <c r="KYH7" s="111"/>
      <c r="KYI7" s="111"/>
      <c r="KYJ7" s="111"/>
      <c r="KYK7" s="111"/>
      <c r="KYL7" s="111"/>
      <c r="KYM7" s="111"/>
      <c r="KYN7" s="111"/>
      <c r="KYO7" s="111"/>
      <c r="KYP7" s="111"/>
      <c r="KYQ7" s="111"/>
      <c r="KYR7" s="111"/>
      <c r="KYS7" s="111"/>
      <c r="KYT7" s="111"/>
      <c r="KYU7" s="111"/>
      <c r="KYV7" s="111"/>
      <c r="KYW7" s="111"/>
      <c r="KYX7" s="111"/>
      <c r="KYY7" s="111"/>
      <c r="KYZ7" s="111"/>
      <c r="KZA7" s="111"/>
      <c r="KZB7" s="111"/>
      <c r="KZC7" s="111"/>
      <c r="KZD7" s="111"/>
      <c r="KZE7" s="111"/>
      <c r="KZF7" s="111"/>
      <c r="KZG7" s="111"/>
      <c r="KZH7" s="111"/>
      <c r="KZI7" s="111"/>
      <c r="KZJ7" s="111"/>
      <c r="KZK7" s="111"/>
      <c r="KZL7" s="111"/>
      <c r="KZM7" s="111"/>
      <c r="KZN7" s="111"/>
      <c r="KZO7" s="111"/>
      <c r="KZP7" s="111"/>
      <c r="KZQ7" s="111"/>
      <c r="KZR7" s="111"/>
      <c r="KZS7" s="111"/>
      <c r="KZT7" s="111"/>
      <c r="KZU7" s="111"/>
      <c r="KZV7" s="111"/>
      <c r="KZW7" s="111"/>
      <c r="KZX7" s="111"/>
      <c r="KZY7" s="111"/>
      <c r="KZZ7" s="111"/>
      <c r="LAA7" s="111"/>
      <c r="LAB7" s="111"/>
      <c r="LAC7" s="111"/>
      <c r="LAD7" s="111"/>
      <c r="LAE7" s="111"/>
      <c r="LAF7" s="111"/>
      <c r="LAG7" s="111"/>
      <c r="LAH7" s="111"/>
      <c r="LAI7" s="111"/>
      <c r="LAJ7" s="111"/>
      <c r="LAK7" s="111"/>
      <c r="LAL7" s="111"/>
      <c r="LAM7" s="111"/>
      <c r="LAN7" s="111"/>
      <c r="LAO7" s="111"/>
      <c r="LAP7" s="111"/>
      <c r="LAQ7" s="111"/>
      <c r="LAR7" s="111"/>
      <c r="LAS7" s="111"/>
      <c r="LAT7" s="111"/>
      <c r="LAU7" s="111"/>
      <c r="LAV7" s="111"/>
      <c r="LAW7" s="111"/>
      <c r="LAX7" s="111"/>
      <c r="LAY7" s="111"/>
      <c r="LAZ7" s="111"/>
      <c r="LBA7" s="111"/>
      <c r="LBB7" s="111"/>
      <c r="LBC7" s="111"/>
      <c r="LBD7" s="111"/>
      <c r="LBE7" s="111"/>
      <c r="LBF7" s="111"/>
      <c r="LBG7" s="111"/>
      <c r="LBH7" s="111"/>
      <c r="LBI7" s="111"/>
      <c r="LBJ7" s="111"/>
      <c r="LBK7" s="111"/>
      <c r="LBL7" s="111"/>
      <c r="LBM7" s="111"/>
      <c r="LBN7" s="111"/>
      <c r="LBO7" s="111"/>
      <c r="LBP7" s="111"/>
      <c r="LBQ7" s="111"/>
      <c r="LBR7" s="111"/>
      <c r="LBS7" s="111"/>
      <c r="LBT7" s="111"/>
      <c r="LBU7" s="111"/>
      <c r="LBV7" s="111"/>
      <c r="LBW7" s="111"/>
      <c r="LBX7" s="111"/>
      <c r="LBY7" s="111"/>
      <c r="LBZ7" s="111"/>
      <c r="LCA7" s="111"/>
      <c r="LCB7" s="111"/>
      <c r="LCC7" s="111"/>
      <c r="LCD7" s="111"/>
      <c r="LCE7" s="111"/>
      <c r="LCF7" s="111"/>
      <c r="LCG7" s="111"/>
      <c r="LCH7" s="111"/>
      <c r="LCI7" s="111"/>
      <c r="LCJ7" s="111"/>
      <c r="LCK7" s="111"/>
      <c r="LCL7" s="111"/>
      <c r="LCM7" s="111"/>
      <c r="LCN7" s="111"/>
      <c r="LCO7" s="111"/>
      <c r="LCP7" s="111"/>
      <c r="LCQ7" s="111"/>
      <c r="LCR7" s="111"/>
      <c r="LCS7" s="111"/>
      <c r="LCT7" s="111"/>
      <c r="LCU7" s="111"/>
      <c r="LCV7" s="111"/>
      <c r="LCW7" s="111"/>
      <c r="LCX7" s="111"/>
      <c r="LCY7" s="111"/>
      <c r="LCZ7" s="111"/>
      <c r="LDA7" s="111"/>
      <c r="LDB7" s="111"/>
      <c r="LDC7" s="111"/>
      <c r="LDD7" s="111"/>
      <c r="LDE7" s="111"/>
      <c r="LDF7" s="111"/>
      <c r="LDG7" s="111"/>
      <c r="LDH7" s="111"/>
      <c r="LDI7" s="111"/>
      <c r="LDJ7" s="111"/>
      <c r="LDK7" s="111"/>
      <c r="LDL7" s="111"/>
      <c r="LDM7" s="111"/>
      <c r="LDN7" s="111"/>
      <c r="LDO7" s="111"/>
      <c r="LDP7" s="111"/>
      <c r="LDQ7" s="111"/>
      <c r="LDR7" s="111"/>
      <c r="LDS7" s="111"/>
      <c r="LDT7" s="111"/>
      <c r="LDU7" s="111"/>
      <c r="LDV7" s="111"/>
      <c r="LDW7" s="111"/>
      <c r="LDX7" s="111"/>
      <c r="LDY7" s="111"/>
      <c r="LDZ7" s="111"/>
      <c r="LEA7" s="111"/>
      <c r="LEB7" s="111"/>
      <c r="LEC7" s="111"/>
      <c r="LED7" s="111"/>
      <c r="LEE7" s="111"/>
      <c r="LEF7" s="111"/>
      <c r="LEG7" s="111"/>
      <c r="LEH7" s="111"/>
      <c r="LEI7" s="111"/>
      <c r="LEJ7" s="111"/>
      <c r="LEK7" s="111"/>
      <c r="LEL7" s="111"/>
      <c r="LEM7" s="111"/>
      <c r="LEN7" s="111"/>
      <c r="LEO7" s="111"/>
      <c r="LEP7" s="111"/>
      <c r="LEQ7" s="111"/>
      <c r="LER7" s="111"/>
      <c r="LES7" s="111"/>
      <c r="LET7" s="111"/>
      <c r="LEU7" s="111"/>
      <c r="LEV7" s="111"/>
      <c r="LEW7" s="111"/>
      <c r="LEX7" s="111"/>
      <c r="LEY7" s="111"/>
      <c r="LEZ7" s="111"/>
      <c r="LFA7" s="111"/>
      <c r="LFB7" s="111"/>
      <c r="LFC7" s="111"/>
      <c r="LFD7" s="111"/>
      <c r="LFE7" s="111"/>
      <c r="LFF7" s="111"/>
      <c r="LFG7" s="111"/>
      <c r="LFH7" s="111"/>
      <c r="LFI7" s="111"/>
      <c r="LFJ7" s="111"/>
      <c r="LFK7" s="111"/>
      <c r="LFL7" s="111"/>
      <c r="LFM7" s="111"/>
      <c r="LFN7" s="111"/>
      <c r="LFO7" s="111"/>
      <c r="LFP7" s="111"/>
      <c r="LFQ7" s="111"/>
      <c r="LFR7" s="111"/>
      <c r="LFS7" s="111"/>
      <c r="LFT7" s="111"/>
      <c r="LFU7" s="111"/>
      <c r="LFV7" s="111"/>
      <c r="LFW7" s="111"/>
      <c r="LFX7" s="111"/>
      <c r="LFY7" s="111"/>
      <c r="LFZ7" s="111"/>
      <c r="LGA7" s="111"/>
      <c r="LGB7" s="111"/>
      <c r="LGC7" s="111"/>
      <c r="LGD7" s="111"/>
      <c r="LGE7" s="111"/>
      <c r="LGF7" s="111"/>
      <c r="LGG7" s="111"/>
      <c r="LGH7" s="111"/>
      <c r="LGI7" s="111"/>
      <c r="LGJ7" s="111"/>
      <c r="LGK7" s="111"/>
      <c r="LGL7" s="111"/>
      <c r="LGM7" s="111"/>
      <c r="LGN7" s="111"/>
      <c r="LGO7" s="111"/>
      <c r="LGP7" s="111"/>
      <c r="LGQ7" s="111"/>
      <c r="LGR7" s="111"/>
      <c r="LGS7" s="111"/>
      <c r="LGT7" s="111"/>
      <c r="LGU7" s="111"/>
      <c r="LGV7" s="111"/>
      <c r="LGW7" s="111"/>
      <c r="LGX7" s="111"/>
      <c r="LGY7" s="111"/>
      <c r="LGZ7" s="111"/>
      <c r="LHA7" s="111"/>
      <c r="LHB7" s="111"/>
      <c r="LHC7" s="111"/>
      <c r="LHD7" s="111"/>
      <c r="LHE7" s="111"/>
      <c r="LHF7" s="111"/>
      <c r="LHG7" s="111"/>
      <c r="LHH7" s="111"/>
      <c r="LHI7" s="111"/>
      <c r="LHJ7" s="111"/>
      <c r="LHK7" s="111"/>
      <c r="LHL7" s="111"/>
      <c r="LHM7" s="111"/>
      <c r="LHN7" s="111"/>
      <c r="LHO7" s="111"/>
      <c r="LHP7" s="111"/>
      <c r="LHQ7" s="111"/>
      <c r="LHR7" s="111"/>
      <c r="LHS7" s="111"/>
      <c r="LHT7" s="111"/>
      <c r="LHU7" s="111"/>
      <c r="LHV7" s="111"/>
      <c r="LHW7" s="111"/>
      <c r="LHX7" s="111"/>
      <c r="LHY7" s="111"/>
      <c r="LHZ7" s="111"/>
      <c r="LIA7" s="111"/>
      <c r="LIB7" s="111"/>
      <c r="LIC7" s="111"/>
      <c r="LID7" s="111"/>
      <c r="LIE7" s="111"/>
      <c r="LIF7" s="111"/>
      <c r="LIG7" s="111"/>
      <c r="LIH7" s="111"/>
      <c r="LII7" s="111"/>
      <c r="LIJ7" s="111"/>
      <c r="LIK7" s="111"/>
      <c r="LIL7" s="111"/>
      <c r="LIM7" s="111"/>
      <c r="LIN7" s="111"/>
      <c r="LIO7" s="111"/>
      <c r="LIP7" s="111"/>
      <c r="LIQ7" s="111"/>
      <c r="LIR7" s="111"/>
      <c r="LIS7" s="111"/>
      <c r="LIT7" s="111"/>
      <c r="LIU7" s="111"/>
      <c r="LIV7" s="111"/>
      <c r="LIW7" s="111"/>
      <c r="LIX7" s="111"/>
      <c r="LIY7" s="111"/>
      <c r="LIZ7" s="111"/>
      <c r="LJA7" s="111"/>
      <c r="LJB7" s="111"/>
      <c r="LJC7" s="111"/>
      <c r="LJD7" s="111"/>
      <c r="LJE7" s="111"/>
      <c r="LJF7" s="111"/>
      <c r="LJG7" s="111"/>
      <c r="LJH7" s="111"/>
      <c r="LJI7" s="111"/>
      <c r="LJJ7" s="111"/>
      <c r="LJK7" s="111"/>
      <c r="LJL7" s="111"/>
      <c r="LJM7" s="111"/>
      <c r="LJN7" s="111"/>
      <c r="LJO7" s="111"/>
      <c r="LJP7" s="111"/>
      <c r="LJQ7" s="111"/>
      <c r="LJR7" s="111"/>
      <c r="LJS7" s="111"/>
      <c r="LJT7" s="111"/>
      <c r="LJU7" s="111"/>
      <c r="LJV7" s="111"/>
      <c r="LJW7" s="111"/>
      <c r="LJX7" s="111"/>
      <c r="LJY7" s="111"/>
      <c r="LJZ7" s="111"/>
      <c r="LKA7" s="111"/>
      <c r="LKB7" s="111"/>
      <c r="LKC7" s="111"/>
      <c r="LKD7" s="111"/>
      <c r="LKE7" s="111"/>
      <c r="LKF7" s="111"/>
      <c r="LKG7" s="111"/>
      <c r="LKH7" s="111"/>
      <c r="LKI7" s="111"/>
      <c r="LKJ7" s="111"/>
      <c r="LKK7" s="111"/>
      <c r="LKL7" s="111"/>
      <c r="LKM7" s="111"/>
      <c r="LKN7" s="111"/>
      <c r="LKO7" s="111"/>
      <c r="LKP7" s="111"/>
      <c r="LKQ7" s="111"/>
      <c r="LKR7" s="111"/>
      <c r="LKS7" s="111"/>
      <c r="LKT7" s="111"/>
      <c r="LKU7" s="111"/>
      <c r="LKV7" s="111"/>
      <c r="LKW7" s="111"/>
      <c r="LKX7" s="111"/>
      <c r="LKY7" s="111"/>
      <c r="LKZ7" s="111"/>
      <c r="LLA7" s="111"/>
      <c r="LLB7" s="111"/>
      <c r="LLC7" s="111"/>
      <c r="LLD7" s="111"/>
      <c r="LLE7" s="111"/>
      <c r="LLF7" s="111"/>
      <c r="LLG7" s="111"/>
      <c r="LLH7" s="111"/>
      <c r="LLI7" s="111"/>
      <c r="LLJ7" s="111"/>
      <c r="LLK7" s="111"/>
      <c r="LLL7" s="111"/>
      <c r="LLM7" s="111"/>
      <c r="LLN7" s="111"/>
      <c r="LLO7" s="111"/>
      <c r="LLP7" s="111"/>
      <c r="LLQ7" s="111"/>
      <c r="LLR7" s="111"/>
      <c r="LLS7" s="111"/>
      <c r="LLT7" s="111"/>
      <c r="LLU7" s="111"/>
      <c r="LLV7" s="111"/>
      <c r="LLW7" s="111"/>
      <c r="LLX7" s="111"/>
      <c r="LLY7" s="111"/>
      <c r="LLZ7" s="111"/>
      <c r="LMA7" s="111"/>
      <c r="LMB7" s="111"/>
      <c r="LMC7" s="111"/>
      <c r="LMD7" s="111"/>
      <c r="LME7" s="111"/>
      <c r="LMF7" s="111"/>
      <c r="LMG7" s="111"/>
      <c r="LMH7" s="111"/>
      <c r="LMI7" s="111"/>
      <c r="LMJ7" s="111"/>
      <c r="LMK7" s="111"/>
      <c r="LML7" s="111"/>
      <c r="LMM7" s="111"/>
      <c r="LMN7" s="111"/>
      <c r="LMO7" s="111"/>
      <c r="LMP7" s="111"/>
      <c r="LMQ7" s="111"/>
      <c r="LMR7" s="111"/>
      <c r="LMS7" s="111"/>
      <c r="LMT7" s="111"/>
      <c r="LMU7" s="111"/>
      <c r="LMV7" s="111"/>
      <c r="LMW7" s="111"/>
      <c r="LMX7" s="111"/>
      <c r="LMY7" s="111"/>
      <c r="LMZ7" s="111"/>
      <c r="LNA7" s="111"/>
      <c r="LNB7" s="111"/>
      <c r="LNC7" s="111"/>
      <c r="LND7" s="111"/>
      <c r="LNE7" s="111"/>
      <c r="LNF7" s="111"/>
      <c r="LNG7" s="111"/>
      <c r="LNH7" s="111"/>
      <c r="LNI7" s="111"/>
      <c r="LNJ7" s="111"/>
      <c r="LNK7" s="111"/>
      <c r="LNL7" s="111"/>
      <c r="LNM7" s="111"/>
      <c r="LNN7" s="111"/>
      <c r="LNO7" s="111"/>
      <c r="LNP7" s="111"/>
      <c r="LNQ7" s="111"/>
      <c r="LNR7" s="111"/>
      <c r="LNS7" s="111"/>
      <c r="LNT7" s="111"/>
      <c r="LNU7" s="111"/>
      <c r="LNV7" s="111"/>
      <c r="LNW7" s="111"/>
      <c r="LNX7" s="111"/>
      <c r="LNY7" s="111"/>
      <c r="LNZ7" s="111"/>
      <c r="LOA7" s="111"/>
      <c r="LOB7" s="111"/>
      <c r="LOC7" s="111"/>
      <c r="LOD7" s="111"/>
      <c r="LOE7" s="111"/>
      <c r="LOF7" s="111"/>
      <c r="LOG7" s="111"/>
      <c r="LOH7" s="111"/>
      <c r="LOI7" s="111"/>
      <c r="LOJ7" s="111"/>
      <c r="LOK7" s="111"/>
      <c r="LOL7" s="111"/>
      <c r="LOM7" s="111"/>
      <c r="LON7" s="111"/>
      <c r="LOO7" s="111"/>
      <c r="LOP7" s="111"/>
      <c r="LOQ7" s="111"/>
      <c r="LOR7" s="111"/>
      <c r="LOS7" s="111"/>
      <c r="LOT7" s="111"/>
      <c r="LOU7" s="111"/>
      <c r="LOV7" s="111"/>
      <c r="LOW7" s="111"/>
      <c r="LOX7" s="111"/>
      <c r="LOY7" s="111"/>
      <c r="LOZ7" s="111"/>
      <c r="LPA7" s="111"/>
      <c r="LPB7" s="111"/>
      <c r="LPC7" s="111"/>
      <c r="LPD7" s="111"/>
      <c r="LPE7" s="111"/>
      <c r="LPF7" s="111"/>
      <c r="LPG7" s="111"/>
      <c r="LPH7" s="111"/>
      <c r="LPI7" s="111"/>
      <c r="LPJ7" s="111"/>
      <c r="LPK7" s="111"/>
      <c r="LPL7" s="111"/>
      <c r="LPM7" s="111"/>
      <c r="LPN7" s="111"/>
      <c r="LPO7" s="111"/>
      <c r="LPP7" s="111"/>
      <c r="LPQ7" s="111"/>
      <c r="LPR7" s="111"/>
      <c r="LPS7" s="111"/>
      <c r="LPT7" s="111"/>
      <c r="LPU7" s="111"/>
      <c r="LPV7" s="111"/>
      <c r="LPW7" s="111"/>
      <c r="LPX7" s="111"/>
      <c r="LPY7" s="111"/>
      <c r="LPZ7" s="111"/>
      <c r="LQA7" s="111"/>
      <c r="LQB7" s="111"/>
      <c r="LQC7" s="111"/>
      <c r="LQD7" s="111"/>
      <c r="LQE7" s="111"/>
      <c r="LQF7" s="111"/>
      <c r="LQG7" s="111"/>
      <c r="LQH7" s="111"/>
      <c r="LQI7" s="111"/>
      <c r="LQJ7" s="111"/>
      <c r="LQK7" s="111"/>
      <c r="LQL7" s="111"/>
      <c r="LQM7" s="111"/>
      <c r="LQN7" s="111"/>
      <c r="LQO7" s="111"/>
      <c r="LQP7" s="111"/>
      <c r="LQQ7" s="111"/>
      <c r="LQR7" s="111"/>
      <c r="LQS7" s="111"/>
      <c r="LQT7" s="111"/>
      <c r="LQU7" s="111"/>
      <c r="LQV7" s="111"/>
      <c r="LQW7" s="111"/>
      <c r="LQX7" s="111"/>
      <c r="LQY7" s="111"/>
      <c r="LQZ7" s="111"/>
      <c r="LRA7" s="111"/>
      <c r="LRB7" s="111"/>
      <c r="LRC7" s="111"/>
      <c r="LRD7" s="111"/>
      <c r="LRE7" s="111"/>
      <c r="LRF7" s="111"/>
      <c r="LRG7" s="111"/>
      <c r="LRH7" s="111"/>
      <c r="LRI7" s="111"/>
      <c r="LRJ7" s="111"/>
      <c r="LRK7" s="111"/>
      <c r="LRL7" s="111"/>
      <c r="LRM7" s="111"/>
      <c r="LRN7" s="111"/>
      <c r="LRO7" s="111"/>
      <c r="LRP7" s="111"/>
      <c r="LRQ7" s="111"/>
      <c r="LRR7" s="111"/>
      <c r="LRS7" s="111"/>
      <c r="LRT7" s="111"/>
      <c r="LRU7" s="111"/>
      <c r="LRV7" s="111"/>
      <c r="LRW7" s="111"/>
      <c r="LRX7" s="111"/>
      <c r="LRY7" s="111"/>
      <c r="LRZ7" s="111"/>
      <c r="LSA7" s="111"/>
      <c r="LSB7" s="111"/>
      <c r="LSC7" s="111"/>
      <c r="LSD7" s="111"/>
      <c r="LSE7" s="111"/>
      <c r="LSF7" s="111"/>
      <c r="LSG7" s="111"/>
      <c r="LSH7" s="111"/>
      <c r="LSI7" s="111"/>
      <c r="LSJ7" s="111"/>
      <c r="LSK7" s="111"/>
      <c r="LSL7" s="111"/>
      <c r="LSM7" s="111"/>
      <c r="LSN7" s="111"/>
      <c r="LSO7" s="111"/>
      <c r="LSP7" s="111"/>
      <c r="LSQ7" s="111"/>
      <c r="LSR7" s="111"/>
      <c r="LSS7" s="111"/>
      <c r="LST7" s="111"/>
      <c r="LSU7" s="111"/>
      <c r="LSV7" s="111"/>
      <c r="LSW7" s="111"/>
      <c r="LSX7" s="111"/>
      <c r="LSY7" s="111"/>
      <c r="LSZ7" s="111"/>
      <c r="LTA7" s="111"/>
      <c r="LTB7" s="111"/>
      <c r="LTC7" s="111"/>
      <c r="LTD7" s="111"/>
      <c r="LTE7" s="111"/>
      <c r="LTF7" s="111"/>
      <c r="LTG7" s="111"/>
      <c r="LTH7" s="111"/>
      <c r="LTI7" s="111"/>
      <c r="LTJ7" s="111"/>
      <c r="LTK7" s="111"/>
      <c r="LTL7" s="111"/>
      <c r="LTM7" s="111"/>
      <c r="LTN7" s="111"/>
      <c r="LTO7" s="111"/>
      <c r="LTP7" s="111"/>
      <c r="LTQ7" s="111"/>
      <c r="LTR7" s="111"/>
      <c r="LTS7" s="111"/>
      <c r="LTT7" s="111"/>
      <c r="LTU7" s="111"/>
      <c r="LTV7" s="111"/>
      <c r="LTW7" s="111"/>
      <c r="LTX7" s="111"/>
      <c r="LTY7" s="111"/>
      <c r="LTZ7" s="111"/>
      <c r="LUA7" s="111"/>
      <c r="LUB7" s="111"/>
      <c r="LUC7" s="111"/>
      <c r="LUD7" s="111"/>
      <c r="LUE7" s="111"/>
      <c r="LUF7" s="111"/>
      <c r="LUG7" s="111"/>
      <c r="LUH7" s="111"/>
      <c r="LUI7" s="111"/>
      <c r="LUJ7" s="111"/>
      <c r="LUK7" s="111"/>
      <c r="LUL7" s="111"/>
      <c r="LUM7" s="111"/>
      <c r="LUN7" s="111"/>
      <c r="LUO7" s="111"/>
      <c r="LUP7" s="111"/>
      <c r="LUQ7" s="111"/>
      <c r="LUR7" s="111"/>
      <c r="LUS7" s="111"/>
      <c r="LUT7" s="111"/>
      <c r="LUU7" s="111"/>
      <c r="LUV7" s="111"/>
      <c r="LUW7" s="111"/>
      <c r="LUX7" s="111"/>
      <c r="LUY7" s="111"/>
      <c r="LUZ7" s="111"/>
      <c r="LVA7" s="111"/>
      <c r="LVB7" s="111"/>
      <c r="LVC7" s="111"/>
      <c r="LVD7" s="111"/>
      <c r="LVE7" s="111"/>
      <c r="LVF7" s="111"/>
      <c r="LVG7" s="111"/>
      <c r="LVH7" s="111"/>
      <c r="LVI7" s="111"/>
      <c r="LVJ7" s="111"/>
      <c r="LVK7" s="111"/>
      <c r="LVL7" s="111"/>
      <c r="LVM7" s="111"/>
      <c r="LVN7" s="111"/>
      <c r="LVO7" s="111"/>
      <c r="LVP7" s="111"/>
      <c r="LVQ7" s="111"/>
      <c r="LVR7" s="111"/>
      <c r="LVS7" s="111"/>
      <c r="LVT7" s="111"/>
      <c r="LVU7" s="111"/>
      <c r="LVV7" s="111"/>
      <c r="LVW7" s="111"/>
      <c r="LVX7" s="111"/>
      <c r="LVY7" s="111"/>
      <c r="LVZ7" s="111"/>
      <c r="LWA7" s="111"/>
      <c r="LWB7" s="111"/>
      <c r="LWC7" s="111"/>
      <c r="LWD7" s="111"/>
      <c r="LWE7" s="111"/>
      <c r="LWF7" s="111"/>
      <c r="LWG7" s="111"/>
      <c r="LWH7" s="111"/>
      <c r="LWI7" s="111"/>
      <c r="LWJ7" s="111"/>
      <c r="LWK7" s="111"/>
      <c r="LWL7" s="111"/>
      <c r="LWM7" s="111"/>
      <c r="LWN7" s="111"/>
      <c r="LWO7" s="111"/>
      <c r="LWP7" s="111"/>
      <c r="LWQ7" s="111"/>
      <c r="LWR7" s="111"/>
      <c r="LWS7" s="111"/>
      <c r="LWT7" s="111"/>
      <c r="LWU7" s="111"/>
      <c r="LWV7" s="111"/>
      <c r="LWW7" s="111"/>
      <c r="LWX7" s="111"/>
      <c r="LWY7" s="111"/>
      <c r="LWZ7" s="111"/>
      <c r="LXA7" s="111"/>
      <c r="LXB7" s="111"/>
      <c r="LXC7" s="111"/>
      <c r="LXD7" s="111"/>
      <c r="LXE7" s="111"/>
      <c r="LXF7" s="111"/>
      <c r="LXG7" s="111"/>
      <c r="LXH7" s="111"/>
      <c r="LXI7" s="111"/>
      <c r="LXJ7" s="111"/>
      <c r="LXK7" s="111"/>
      <c r="LXL7" s="111"/>
      <c r="LXM7" s="111"/>
      <c r="LXN7" s="111"/>
      <c r="LXO7" s="111"/>
      <c r="LXP7" s="111"/>
      <c r="LXQ7" s="111"/>
      <c r="LXR7" s="111"/>
      <c r="LXS7" s="111"/>
      <c r="LXT7" s="111"/>
      <c r="LXU7" s="111"/>
      <c r="LXV7" s="111"/>
      <c r="LXW7" s="111"/>
      <c r="LXX7" s="111"/>
      <c r="LXY7" s="111"/>
      <c r="LXZ7" s="111"/>
      <c r="LYA7" s="111"/>
      <c r="LYB7" s="111"/>
      <c r="LYC7" s="111"/>
      <c r="LYD7" s="111"/>
      <c r="LYE7" s="111"/>
      <c r="LYF7" s="111"/>
      <c r="LYG7" s="111"/>
      <c r="LYH7" s="111"/>
      <c r="LYI7" s="111"/>
      <c r="LYJ7" s="111"/>
      <c r="LYK7" s="111"/>
      <c r="LYL7" s="111"/>
      <c r="LYM7" s="111"/>
      <c r="LYN7" s="111"/>
      <c r="LYO7" s="111"/>
      <c r="LYP7" s="111"/>
      <c r="LYQ7" s="111"/>
      <c r="LYR7" s="111"/>
      <c r="LYS7" s="111"/>
      <c r="LYT7" s="111"/>
      <c r="LYU7" s="111"/>
      <c r="LYV7" s="111"/>
      <c r="LYW7" s="111"/>
      <c r="LYX7" s="111"/>
      <c r="LYY7" s="111"/>
      <c r="LYZ7" s="111"/>
      <c r="LZA7" s="111"/>
      <c r="LZB7" s="111"/>
      <c r="LZC7" s="111"/>
      <c r="LZD7" s="111"/>
      <c r="LZE7" s="111"/>
      <c r="LZF7" s="111"/>
      <c r="LZG7" s="111"/>
      <c r="LZH7" s="111"/>
      <c r="LZI7" s="111"/>
      <c r="LZJ7" s="111"/>
      <c r="LZK7" s="111"/>
      <c r="LZL7" s="111"/>
      <c r="LZM7" s="111"/>
      <c r="LZN7" s="111"/>
      <c r="LZO7" s="111"/>
      <c r="LZP7" s="111"/>
      <c r="LZQ7" s="111"/>
      <c r="LZR7" s="111"/>
      <c r="LZS7" s="111"/>
      <c r="LZT7" s="111"/>
      <c r="LZU7" s="111"/>
      <c r="LZV7" s="111"/>
      <c r="LZW7" s="111"/>
      <c r="LZX7" s="111"/>
      <c r="LZY7" s="111"/>
      <c r="LZZ7" s="111"/>
      <c r="MAA7" s="111"/>
      <c r="MAB7" s="111"/>
      <c r="MAC7" s="111"/>
      <c r="MAD7" s="111"/>
      <c r="MAE7" s="111"/>
      <c r="MAF7" s="111"/>
      <c r="MAG7" s="111"/>
      <c r="MAH7" s="111"/>
      <c r="MAI7" s="111"/>
      <c r="MAJ7" s="111"/>
      <c r="MAK7" s="111"/>
      <c r="MAL7" s="111"/>
      <c r="MAM7" s="111"/>
      <c r="MAN7" s="111"/>
      <c r="MAO7" s="111"/>
      <c r="MAP7" s="111"/>
      <c r="MAQ7" s="111"/>
      <c r="MAR7" s="111"/>
      <c r="MAS7" s="111"/>
      <c r="MAT7" s="111"/>
      <c r="MAU7" s="111"/>
      <c r="MAV7" s="111"/>
      <c r="MAW7" s="111"/>
      <c r="MAX7" s="111"/>
      <c r="MAY7" s="111"/>
      <c r="MAZ7" s="111"/>
      <c r="MBA7" s="111"/>
      <c r="MBB7" s="111"/>
      <c r="MBC7" s="111"/>
      <c r="MBD7" s="111"/>
      <c r="MBE7" s="111"/>
      <c r="MBF7" s="111"/>
      <c r="MBG7" s="111"/>
      <c r="MBH7" s="111"/>
      <c r="MBI7" s="111"/>
      <c r="MBJ7" s="111"/>
      <c r="MBK7" s="111"/>
      <c r="MBL7" s="111"/>
      <c r="MBM7" s="111"/>
      <c r="MBN7" s="111"/>
      <c r="MBO7" s="111"/>
      <c r="MBP7" s="111"/>
      <c r="MBQ7" s="111"/>
      <c r="MBR7" s="111"/>
      <c r="MBS7" s="111"/>
      <c r="MBT7" s="111"/>
      <c r="MBU7" s="111"/>
      <c r="MBV7" s="111"/>
      <c r="MBW7" s="111"/>
      <c r="MBX7" s="111"/>
      <c r="MBY7" s="111"/>
      <c r="MBZ7" s="111"/>
      <c r="MCA7" s="111"/>
      <c r="MCB7" s="111"/>
      <c r="MCC7" s="111"/>
      <c r="MCD7" s="111"/>
      <c r="MCE7" s="111"/>
      <c r="MCF7" s="111"/>
      <c r="MCG7" s="111"/>
      <c r="MCH7" s="111"/>
      <c r="MCI7" s="111"/>
      <c r="MCJ7" s="111"/>
      <c r="MCK7" s="111"/>
      <c r="MCL7" s="111"/>
      <c r="MCM7" s="111"/>
      <c r="MCN7" s="111"/>
      <c r="MCO7" s="111"/>
      <c r="MCP7" s="111"/>
      <c r="MCQ7" s="111"/>
      <c r="MCR7" s="111"/>
      <c r="MCS7" s="111"/>
      <c r="MCT7" s="111"/>
      <c r="MCU7" s="111"/>
      <c r="MCV7" s="111"/>
      <c r="MCW7" s="111"/>
      <c r="MCX7" s="111"/>
      <c r="MCY7" s="111"/>
      <c r="MCZ7" s="111"/>
      <c r="MDA7" s="111"/>
      <c r="MDB7" s="111"/>
      <c r="MDC7" s="111"/>
      <c r="MDD7" s="111"/>
      <c r="MDE7" s="111"/>
      <c r="MDF7" s="111"/>
      <c r="MDG7" s="111"/>
      <c r="MDH7" s="111"/>
      <c r="MDI7" s="111"/>
      <c r="MDJ7" s="111"/>
      <c r="MDK7" s="111"/>
      <c r="MDL7" s="111"/>
      <c r="MDM7" s="111"/>
      <c r="MDN7" s="111"/>
      <c r="MDO7" s="111"/>
      <c r="MDP7" s="111"/>
      <c r="MDQ7" s="111"/>
      <c r="MDR7" s="111"/>
      <c r="MDS7" s="111"/>
      <c r="MDT7" s="111"/>
      <c r="MDU7" s="111"/>
      <c r="MDV7" s="111"/>
      <c r="MDW7" s="111"/>
      <c r="MDX7" s="111"/>
      <c r="MDY7" s="111"/>
      <c r="MDZ7" s="111"/>
      <c r="MEA7" s="111"/>
      <c r="MEB7" s="111"/>
      <c r="MEC7" s="111"/>
      <c r="MED7" s="111"/>
      <c r="MEE7" s="111"/>
      <c r="MEF7" s="111"/>
      <c r="MEG7" s="111"/>
      <c r="MEH7" s="111"/>
      <c r="MEI7" s="111"/>
      <c r="MEJ7" s="111"/>
      <c r="MEK7" s="111"/>
      <c r="MEL7" s="111"/>
      <c r="MEM7" s="111"/>
      <c r="MEN7" s="111"/>
      <c r="MEO7" s="111"/>
      <c r="MEP7" s="111"/>
      <c r="MEQ7" s="111"/>
      <c r="MER7" s="111"/>
      <c r="MES7" s="111"/>
      <c r="MET7" s="111"/>
      <c r="MEU7" s="111"/>
      <c r="MEV7" s="111"/>
      <c r="MEW7" s="111"/>
      <c r="MEX7" s="111"/>
      <c r="MEY7" s="111"/>
      <c r="MEZ7" s="111"/>
      <c r="MFA7" s="111"/>
      <c r="MFB7" s="111"/>
      <c r="MFC7" s="111"/>
      <c r="MFD7" s="111"/>
      <c r="MFE7" s="111"/>
      <c r="MFF7" s="111"/>
      <c r="MFG7" s="111"/>
      <c r="MFH7" s="111"/>
      <c r="MFI7" s="111"/>
      <c r="MFJ7" s="111"/>
      <c r="MFK7" s="111"/>
      <c r="MFL7" s="111"/>
      <c r="MFM7" s="111"/>
      <c r="MFN7" s="111"/>
      <c r="MFO7" s="111"/>
      <c r="MFP7" s="111"/>
      <c r="MFQ7" s="111"/>
      <c r="MFR7" s="111"/>
      <c r="MFS7" s="111"/>
      <c r="MFT7" s="111"/>
      <c r="MFU7" s="111"/>
      <c r="MFV7" s="111"/>
      <c r="MFW7" s="111"/>
      <c r="MFX7" s="111"/>
      <c r="MFY7" s="111"/>
      <c r="MFZ7" s="111"/>
      <c r="MGA7" s="111"/>
      <c r="MGB7" s="111"/>
      <c r="MGC7" s="111"/>
      <c r="MGD7" s="111"/>
      <c r="MGE7" s="111"/>
      <c r="MGF7" s="111"/>
      <c r="MGG7" s="111"/>
      <c r="MGH7" s="111"/>
      <c r="MGI7" s="111"/>
      <c r="MGJ7" s="111"/>
      <c r="MGK7" s="111"/>
      <c r="MGL7" s="111"/>
      <c r="MGM7" s="111"/>
      <c r="MGN7" s="111"/>
      <c r="MGO7" s="111"/>
      <c r="MGP7" s="111"/>
      <c r="MGQ7" s="111"/>
      <c r="MGR7" s="111"/>
      <c r="MGS7" s="111"/>
      <c r="MGT7" s="111"/>
      <c r="MGU7" s="111"/>
      <c r="MGV7" s="111"/>
      <c r="MGW7" s="111"/>
      <c r="MGX7" s="111"/>
      <c r="MGY7" s="111"/>
      <c r="MGZ7" s="111"/>
      <c r="MHA7" s="111"/>
      <c r="MHB7" s="111"/>
      <c r="MHC7" s="111"/>
      <c r="MHD7" s="111"/>
      <c r="MHE7" s="111"/>
      <c r="MHF7" s="111"/>
      <c r="MHG7" s="111"/>
      <c r="MHH7" s="111"/>
      <c r="MHI7" s="111"/>
      <c r="MHJ7" s="111"/>
      <c r="MHK7" s="111"/>
      <c r="MHL7" s="111"/>
      <c r="MHM7" s="111"/>
      <c r="MHN7" s="111"/>
      <c r="MHO7" s="111"/>
      <c r="MHP7" s="111"/>
      <c r="MHQ7" s="111"/>
      <c r="MHR7" s="111"/>
      <c r="MHS7" s="111"/>
      <c r="MHT7" s="111"/>
      <c r="MHU7" s="111"/>
      <c r="MHV7" s="111"/>
      <c r="MHW7" s="111"/>
      <c r="MHX7" s="111"/>
      <c r="MHY7" s="111"/>
      <c r="MHZ7" s="111"/>
      <c r="MIA7" s="111"/>
      <c r="MIB7" s="111"/>
      <c r="MIC7" s="111"/>
      <c r="MID7" s="111"/>
      <c r="MIE7" s="111"/>
      <c r="MIF7" s="111"/>
      <c r="MIG7" s="111"/>
      <c r="MIH7" s="111"/>
      <c r="MII7" s="111"/>
      <c r="MIJ7" s="111"/>
      <c r="MIK7" s="111"/>
      <c r="MIL7" s="111"/>
      <c r="MIM7" s="111"/>
      <c r="MIN7" s="111"/>
      <c r="MIO7" s="111"/>
      <c r="MIP7" s="111"/>
      <c r="MIQ7" s="111"/>
      <c r="MIR7" s="111"/>
      <c r="MIS7" s="111"/>
      <c r="MIT7" s="111"/>
      <c r="MIU7" s="111"/>
      <c r="MIV7" s="111"/>
      <c r="MIW7" s="111"/>
      <c r="MIX7" s="111"/>
      <c r="MIY7" s="111"/>
      <c r="MIZ7" s="111"/>
      <c r="MJA7" s="111"/>
      <c r="MJB7" s="111"/>
      <c r="MJC7" s="111"/>
      <c r="MJD7" s="111"/>
      <c r="MJE7" s="111"/>
      <c r="MJF7" s="111"/>
      <c r="MJG7" s="111"/>
      <c r="MJH7" s="111"/>
      <c r="MJI7" s="111"/>
      <c r="MJJ7" s="111"/>
      <c r="MJK7" s="111"/>
      <c r="MJL7" s="111"/>
      <c r="MJM7" s="111"/>
      <c r="MJN7" s="111"/>
      <c r="MJO7" s="111"/>
      <c r="MJP7" s="111"/>
      <c r="MJQ7" s="111"/>
      <c r="MJR7" s="111"/>
      <c r="MJS7" s="111"/>
      <c r="MJT7" s="111"/>
      <c r="MJU7" s="111"/>
      <c r="MJV7" s="111"/>
      <c r="MJW7" s="111"/>
      <c r="MJX7" s="111"/>
      <c r="MJY7" s="111"/>
      <c r="MJZ7" s="111"/>
      <c r="MKA7" s="111"/>
      <c r="MKB7" s="111"/>
      <c r="MKC7" s="111"/>
      <c r="MKD7" s="111"/>
      <c r="MKE7" s="111"/>
      <c r="MKF7" s="111"/>
      <c r="MKG7" s="111"/>
      <c r="MKH7" s="111"/>
      <c r="MKI7" s="111"/>
      <c r="MKJ7" s="111"/>
      <c r="MKK7" s="111"/>
      <c r="MKL7" s="111"/>
      <c r="MKM7" s="111"/>
      <c r="MKN7" s="111"/>
      <c r="MKO7" s="111"/>
      <c r="MKP7" s="111"/>
      <c r="MKQ7" s="111"/>
      <c r="MKR7" s="111"/>
      <c r="MKS7" s="111"/>
      <c r="MKT7" s="111"/>
      <c r="MKU7" s="111"/>
      <c r="MKV7" s="111"/>
      <c r="MKW7" s="111"/>
      <c r="MKX7" s="111"/>
      <c r="MKY7" s="111"/>
      <c r="MKZ7" s="111"/>
      <c r="MLA7" s="111"/>
      <c r="MLB7" s="111"/>
      <c r="MLC7" s="111"/>
      <c r="MLD7" s="111"/>
      <c r="MLE7" s="111"/>
      <c r="MLF7" s="111"/>
      <c r="MLG7" s="111"/>
      <c r="MLH7" s="111"/>
      <c r="MLI7" s="111"/>
      <c r="MLJ7" s="111"/>
      <c r="MLK7" s="111"/>
      <c r="MLL7" s="111"/>
      <c r="MLM7" s="111"/>
      <c r="MLN7" s="111"/>
      <c r="MLO7" s="111"/>
      <c r="MLP7" s="111"/>
      <c r="MLQ7" s="111"/>
      <c r="MLR7" s="111"/>
      <c r="MLS7" s="111"/>
      <c r="MLT7" s="111"/>
      <c r="MLU7" s="111"/>
      <c r="MLV7" s="111"/>
      <c r="MLW7" s="111"/>
      <c r="MLX7" s="111"/>
      <c r="MLY7" s="111"/>
      <c r="MLZ7" s="111"/>
      <c r="MMA7" s="111"/>
      <c r="MMB7" s="111"/>
      <c r="MMC7" s="111"/>
      <c r="MMD7" s="111"/>
      <c r="MME7" s="111"/>
      <c r="MMF7" s="111"/>
      <c r="MMG7" s="111"/>
      <c r="MMH7" s="111"/>
      <c r="MMI7" s="111"/>
      <c r="MMJ7" s="111"/>
      <c r="MMK7" s="111"/>
      <c r="MML7" s="111"/>
      <c r="MMM7" s="111"/>
      <c r="MMN7" s="111"/>
      <c r="MMO7" s="111"/>
      <c r="MMP7" s="111"/>
      <c r="MMQ7" s="111"/>
      <c r="MMR7" s="111"/>
      <c r="MMS7" s="111"/>
      <c r="MMT7" s="111"/>
      <c r="MMU7" s="111"/>
      <c r="MMV7" s="111"/>
      <c r="MMW7" s="111"/>
      <c r="MMX7" s="111"/>
      <c r="MMY7" s="111"/>
      <c r="MMZ7" s="111"/>
      <c r="MNA7" s="111"/>
      <c r="MNB7" s="111"/>
      <c r="MNC7" s="111"/>
      <c r="MND7" s="111"/>
      <c r="MNE7" s="111"/>
      <c r="MNF7" s="111"/>
      <c r="MNG7" s="111"/>
      <c r="MNH7" s="111"/>
      <c r="MNI7" s="111"/>
      <c r="MNJ7" s="111"/>
      <c r="MNK7" s="111"/>
      <c r="MNL7" s="111"/>
      <c r="MNM7" s="111"/>
      <c r="MNN7" s="111"/>
      <c r="MNO7" s="111"/>
      <c r="MNP7" s="111"/>
      <c r="MNQ7" s="111"/>
      <c r="MNR7" s="111"/>
      <c r="MNS7" s="111"/>
      <c r="MNT7" s="111"/>
      <c r="MNU7" s="111"/>
      <c r="MNV7" s="111"/>
      <c r="MNW7" s="111"/>
      <c r="MNX7" s="111"/>
      <c r="MNY7" s="111"/>
      <c r="MNZ7" s="111"/>
      <c r="MOA7" s="111"/>
      <c r="MOB7" s="111"/>
      <c r="MOC7" s="111"/>
      <c r="MOD7" s="111"/>
      <c r="MOE7" s="111"/>
      <c r="MOF7" s="111"/>
      <c r="MOG7" s="111"/>
      <c r="MOH7" s="111"/>
      <c r="MOI7" s="111"/>
      <c r="MOJ7" s="111"/>
      <c r="MOK7" s="111"/>
      <c r="MOL7" s="111"/>
      <c r="MOM7" s="111"/>
      <c r="MON7" s="111"/>
      <c r="MOO7" s="111"/>
      <c r="MOP7" s="111"/>
      <c r="MOQ7" s="111"/>
      <c r="MOR7" s="111"/>
      <c r="MOS7" s="111"/>
      <c r="MOT7" s="111"/>
      <c r="MOU7" s="111"/>
      <c r="MOV7" s="111"/>
      <c r="MOW7" s="111"/>
      <c r="MOX7" s="111"/>
      <c r="MOY7" s="111"/>
      <c r="MOZ7" s="111"/>
      <c r="MPA7" s="111"/>
      <c r="MPB7" s="111"/>
      <c r="MPC7" s="111"/>
      <c r="MPD7" s="111"/>
      <c r="MPE7" s="111"/>
      <c r="MPF7" s="111"/>
      <c r="MPG7" s="111"/>
      <c r="MPH7" s="111"/>
      <c r="MPI7" s="111"/>
      <c r="MPJ7" s="111"/>
      <c r="MPK7" s="111"/>
      <c r="MPL7" s="111"/>
      <c r="MPM7" s="111"/>
      <c r="MPN7" s="111"/>
      <c r="MPO7" s="111"/>
      <c r="MPP7" s="111"/>
      <c r="MPQ7" s="111"/>
      <c r="MPR7" s="111"/>
      <c r="MPS7" s="111"/>
      <c r="MPT7" s="111"/>
      <c r="MPU7" s="111"/>
      <c r="MPV7" s="111"/>
      <c r="MPW7" s="111"/>
      <c r="MPX7" s="111"/>
      <c r="MPY7" s="111"/>
      <c r="MPZ7" s="111"/>
      <c r="MQA7" s="111"/>
      <c r="MQB7" s="111"/>
      <c r="MQC7" s="111"/>
      <c r="MQD7" s="111"/>
      <c r="MQE7" s="111"/>
      <c r="MQF7" s="111"/>
      <c r="MQG7" s="111"/>
      <c r="MQH7" s="111"/>
      <c r="MQI7" s="111"/>
      <c r="MQJ7" s="111"/>
      <c r="MQK7" s="111"/>
      <c r="MQL7" s="111"/>
      <c r="MQM7" s="111"/>
      <c r="MQN7" s="111"/>
      <c r="MQO7" s="111"/>
      <c r="MQP7" s="111"/>
      <c r="MQQ7" s="111"/>
      <c r="MQR7" s="111"/>
      <c r="MQS7" s="111"/>
      <c r="MQT7" s="111"/>
      <c r="MQU7" s="111"/>
      <c r="MQV7" s="111"/>
      <c r="MQW7" s="111"/>
      <c r="MQX7" s="111"/>
      <c r="MQY7" s="111"/>
      <c r="MQZ7" s="111"/>
      <c r="MRA7" s="111"/>
      <c r="MRB7" s="111"/>
      <c r="MRC7" s="111"/>
      <c r="MRD7" s="111"/>
      <c r="MRE7" s="111"/>
      <c r="MRF7" s="111"/>
      <c r="MRG7" s="111"/>
      <c r="MRH7" s="111"/>
      <c r="MRI7" s="111"/>
      <c r="MRJ7" s="111"/>
      <c r="MRK7" s="111"/>
      <c r="MRL7" s="111"/>
      <c r="MRM7" s="111"/>
      <c r="MRN7" s="111"/>
      <c r="MRO7" s="111"/>
      <c r="MRP7" s="111"/>
      <c r="MRQ7" s="111"/>
      <c r="MRR7" s="111"/>
      <c r="MRS7" s="111"/>
      <c r="MRT7" s="111"/>
      <c r="MRU7" s="111"/>
      <c r="MRV7" s="111"/>
      <c r="MRW7" s="111"/>
      <c r="MRX7" s="111"/>
      <c r="MRY7" s="111"/>
      <c r="MRZ7" s="111"/>
      <c r="MSA7" s="111"/>
      <c r="MSB7" s="111"/>
      <c r="MSC7" s="111"/>
      <c r="MSD7" s="111"/>
      <c r="MSE7" s="111"/>
      <c r="MSF7" s="111"/>
      <c r="MSG7" s="111"/>
      <c r="MSH7" s="111"/>
      <c r="MSI7" s="111"/>
      <c r="MSJ7" s="111"/>
      <c r="MSK7" s="111"/>
      <c r="MSL7" s="111"/>
      <c r="MSM7" s="111"/>
      <c r="MSN7" s="111"/>
      <c r="MSO7" s="111"/>
      <c r="MSP7" s="111"/>
      <c r="MSQ7" s="111"/>
      <c r="MSR7" s="111"/>
      <c r="MSS7" s="111"/>
      <c r="MST7" s="111"/>
      <c r="MSU7" s="111"/>
      <c r="MSV7" s="111"/>
      <c r="MSW7" s="111"/>
      <c r="MSX7" s="111"/>
      <c r="MSY7" s="111"/>
      <c r="MSZ7" s="111"/>
      <c r="MTA7" s="111"/>
      <c r="MTB7" s="111"/>
      <c r="MTC7" s="111"/>
      <c r="MTD7" s="111"/>
      <c r="MTE7" s="111"/>
      <c r="MTF7" s="111"/>
      <c r="MTG7" s="111"/>
      <c r="MTH7" s="111"/>
      <c r="MTI7" s="111"/>
      <c r="MTJ7" s="111"/>
      <c r="MTK7" s="111"/>
      <c r="MTL7" s="111"/>
      <c r="MTM7" s="111"/>
      <c r="MTN7" s="111"/>
      <c r="MTO7" s="111"/>
      <c r="MTP7" s="111"/>
      <c r="MTQ7" s="111"/>
      <c r="MTR7" s="111"/>
      <c r="MTS7" s="111"/>
      <c r="MTT7" s="111"/>
      <c r="MTU7" s="111"/>
      <c r="MTV7" s="111"/>
      <c r="MTW7" s="111"/>
      <c r="MTX7" s="111"/>
      <c r="MTY7" s="111"/>
      <c r="MTZ7" s="111"/>
      <c r="MUA7" s="111"/>
      <c r="MUB7" s="111"/>
      <c r="MUC7" s="111"/>
      <c r="MUD7" s="111"/>
      <c r="MUE7" s="111"/>
      <c r="MUF7" s="111"/>
      <c r="MUG7" s="111"/>
      <c r="MUH7" s="111"/>
      <c r="MUI7" s="111"/>
      <c r="MUJ7" s="111"/>
      <c r="MUK7" s="111"/>
      <c r="MUL7" s="111"/>
      <c r="MUM7" s="111"/>
      <c r="MUN7" s="111"/>
      <c r="MUO7" s="111"/>
      <c r="MUP7" s="111"/>
      <c r="MUQ7" s="111"/>
      <c r="MUR7" s="111"/>
      <c r="MUS7" s="111"/>
      <c r="MUT7" s="111"/>
      <c r="MUU7" s="111"/>
      <c r="MUV7" s="111"/>
      <c r="MUW7" s="111"/>
      <c r="MUX7" s="111"/>
      <c r="MUY7" s="111"/>
      <c r="MUZ7" s="111"/>
      <c r="MVA7" s="111"/>
      <c r="MVB7" s="111"/>
      <c r="MVC7" s="111"/>
      <c r="MVD7" s="111"/>
      <c r="MVE7" s="111"/>
      <c r="MVF7" s="111"/>
      <c r="MVG7" s="111"/>
      <c r="MVH7" s="111"/>
      <c r="MVI7" s="111"/>
      <c r="MVJ7" s="111"/>
      <c r="MVK7" s="111"/>
      <c r="MVL7" s="111"/>
      <c r="MVM7" s="111"/>
      <c r="MVN7" s="111"/>
      <c r="MVO7" s="111"/>
      <c r="MVP7" s="111"/>
      <c r="MVQ7" s="111"/>
      <c r="MVR7" s="111"/>
      <c r="MVS7" s="111"/>
      <c r="MVT7" s="111"/>
      <c r="MVU7" s="111"/>
      <c r="MVV7" s="111"/>
      <c r="MVW7" s="111"/>
      <c r="MVX7" s="111"/>
      <c r="MVY7" s="111"/>
      <c r="MVZ7" s="111"/>
      <c r="MWA7" s="111"/>
      <c r="MWB7" s="111"/>
      <c r="MWC7" s="111"/>
      <c r="MWD7" s="111"/>
      <c r="MWE7" s="111"/>
      <c r="MWF7" s="111"/>
      <c r="MWG7" s="111"/>
      <c r="MWH7" s="111"/>
      <c r="MWI7" s="111"/>
      <c r="MWJ7" s="111"/>
      <c r="MWK7" s="111"/>
      <c r="MWL7" s="111"/>
      <c r="MWM7" s="111"/>
      <c r="MWN7" s="111"/>
      <c r="MWO7" s="111"/>
      <c r="MWP7" s="111"/>
      <c r="MWQ7" s="111"/>
      <c r="MWR7" s="111"/>
      <c r="MWS7" s="111"/>
      <c r="MWT7" s="111"/>
      <c r="MWU7" s="111"/>
      <c r="MWV7" s="111"/>
      <c r="MWW7" s="111"/>
      <c r="MWX7" s="111"/>
      <c r="MWY7" s="111"/>
      <c r="MWZ7" s="111"/>
      <c r="MXA7" s="111"/>
      <c r="MXB7" s="111"/>
      <c r="MXC7" s="111"/>
      <c r="MXD7" s="111"/>
      <c r="MXE7" s="111"/>
      <c r="MXF7" s="111"/>
      <c r="MXG7" s="111"/>
      <c r="MXH7" s="111"/>
      <c r="MXI7" s="111"/>
      <c r="MXJ7" s="111"/>
      <c r="MXK7" s="111"/>
      <c r="MXL7" s="111"/>
      <c r="MXM7" s="111"/>
      <c r="MXN7" s="111"/>
      <c r="MXO7" s="111"/>
      <c r="MXP7" s="111"/>
      <c r="MXQ7" s="111"/>
      <c r="MXR7" s="111"/>
      <c r="MXS7" s="111"/>
      <c r="MXT7" s="111"/>
      <c r="MXU7" s="111"/>
      <c r="MXV7" s="111"/>
      <c r="MXW7" s="111"/>
      <c r="MXX7" s="111"/>
      <c r="MXY7" s="111"/>
      <c r="MXZ7" s="111"/>
      <c r="MYA7" s="111"/>
      <c r="MYB7" s="111"/>
      <c r="MYC7" s="111"/>
      <c r="MYD7" s="111"/>
      <c r="MYE7" s="111"/>
      <c r="MYF7" s="111"/>
      <c r="MYG7" s="111"/>
      <c r="MYH7" s="111"/>
      <c r="MYI7" s="111"/>
      <c r="MYJ7" s="111"/>
      <c r="MYK7" s="111"/>
      <c r="MYL7" s="111"/>
      <c r="MYM7" s="111"/>
      <c r="MYN7" s="111"/>
      <c r="MYO7" s="111"/>
      <c r="MYP7" s="111"/>
      <c r="MYQ7" s="111"/>
      <c r="MYR7" s="111"/>
      <c r="MYS7" s="111"/>
      <c r="MYT7" s="111"/>
      <c r="MYU7" s="111"/>
      <c r="MYV7" s="111"/>
      <c r="MYW7" s="111"/>
      <c r="MYX7" s="111"/>
      <c r="MYY7" s="111"/>
      <c r="MYZ7" s="111"/>
      <c r="MZA7" s="111"/>
      <c r="MZB7" s="111"/>
      <c r="MZC7" s="111"/>
      <c r="MZD7" s="111"/>
      <c r="MZE7" s="111"/>
      <c r="MZF7" s="111"/>
      <c r="MZG7" s="111"/>
      <c r="MZH7" s="111"/>
      <c r="MZI7" s="111"/>
      <c r="MZJ7" s="111"/>
      <c r="MZK7" s="111"/>
      <c r="MZL7" s="111"/>
      <c r="MZM7" s="111"/>
      <c r="MZN7" s="111"/>
      <c r="MZO7" s="111"/>
      <c r="MZP7" s="111"/>
      <c r="MZQ7" s="111"/>
      <c r="MZR7" s="111"/>
      <c r="MZS7" s="111"/>
      <c r="MZT7" s="111"/>
      <c r="MZU7" s="111"/>
      <c r="MZV7" s="111"/>
      <c r="MZW7" s="111"/>
      <c r="MZX7" s="111"/>
      <c r="MZY7" s="111"/>
      <c r="MZZ7" s="111"/>
      <c r="NAA7" s="111"/>
      <c r="NAB7" s="111"/>
      <c r="NAC7" s="111"/>
      <c r="NAD7" s="111"/>
      <c r="NAE7" s="111"/>
      <c r="NAF7" s="111"/>
      <c r="NAG7" s="111"/>
      <c r="NAH7" s="111"/>
      <c r="NAI7" s="111"/>
      <c r="NAJ7" s="111"/>
      <c r="NAK7" s="111"/>
      <c r="NAL7" s="111"/>
      <c r="NAM7" s="111"/>
      <c r="NAN7" s="111"/>
      <c r="NAO7" s="111"/>
      <c r="NAP7" s="111"/>
      <c r="NAQ7" s="111"/>
      <c r="NAR7" s="111"/>
      <c r="NAS7" s="111"/>
      <c r="NAT7" s="111"/>
      <c r="NAU7" s="111"/>
      <c r="NAV7" s="111"/>
      <c r="NAW7" s="111"/>
      <c r="NAX7" s="111"/>
      <c r="NAY7" s="111"/>
      <c r="NAZ7" s="111"/>
      <c r="NBA7" s="111"/>
      <c r="NBB7" s="111"/>
      <c r="NBC7" s="111"/>
      <c r="NBD7" s="111"/>
      <c r="NBE7" s="111"/>
      <c r="NBF7" s="111"/>
      <c r="NBG7" s="111"/>
      <c r="NBH7" s="111"/>
      <c r="NBI7" s="111"/>
      <c r="NBJ7" s="111"/>
      <c r="NBK7" s="111"/>
      <c r="NBL7" s="111"/>
      <c r="NBM7" s="111"/>
      <c r="NBN7" s="111"/>
      <c r="NBO7" s="111"/>
      <c r="NBP7" s="111"/>
      <c r="NBQ7" s="111"/>
      <c r="NBR7" s="111"/>
      <c r="NBS7" s="111"/>
      <c r="NBT7" s="111"/>
      <c r="NBU7" s="111"/>
      <c r="NBV7" s="111"/>
      <c r="NBW7" s="111"/>
      <c r="NBX7" s="111"/>
      <c r="NBY7" s="111"/>
      <c r="NBZ7" s="111"/>
      <c r="NCA7" s="111"/>
      <c r="NCB7" s="111"/>
      <c r="NCC7" s="111"/>
      <c r="NCD7" s="111"/>
      <c r="NCE7" s="111"/>
      <c r="NCF7" s="111"/>
      <c r="NCG7" s="111"/>
      <c r="NCH7" s="111"/>
      <c r="NCI7" s="111"/>
      <c r="NCJ7" s="111"/>
      <c r="NCK7" s="111"/>
      <c r="NCL7" s="111"/>
      <c r="NCM7" s="111"/>
      <c r="NCN7" s="111"/>
      <c r="NCO7" s="111"/>
      <c r="NCP7" s="111"/>
      <c r="NCQ7" s="111"/>
      <c r="NCR7" s="111"/>
      <c r="NCS7" s="111"/>
      <c r="NCT7" s="111"/>
      <c r="NCU7" s="111"/>
      <c r="NCV7" s="111"/>
      <c r="NCW7" s="111"/>
      <c r="NCX7" s="111"/>
      <c r="NCY7" s="111"/>
      <c r="NCZ7" s="111"/>
      <c r="NDA7" s="111"/>
      <c r="NDB7" s="111"/>
      <c r="NDC7" s="111"/>
      <c r="NDD7" s="111"/>
      <c r="NDE7" s="111"/>
      <c r="NDF7" s="111"/>
      <c r="NDG7" s="111"/>
      <c r="NDH7" s="111"/>
      <c r="NDI7" s="111"/>
      <c r="NDJ7" s="111"/>
      <c r="NDK7" s="111"/>
      <c r="NDL7" s="111"/>
      <c r="NDM7" s="111"/>
      <c r="NDN7" s="111"/>
      <c r="NDO7" s="111"/>
      <c r="NDP7" s="111"/>
      <c r="NDQ7" s="111"/>
      <c r="NDR7" s="111"/>
      <c r="NDS7" s="111"/>
      <c r="NDT7" s="111"/>
      <c r="NDU7" s="111"/>
      <c r="NDV7" s="111"/>
      <c r="NDW7" s="111"/>
      <c r="NDX7" s="111"/>
      <c r="NDY7" s="111"/>
      <c r="NDZ7" s="111"/>
      <c r="NEA7" s="111"/>
      <c r="NEB7" s="111"/>
      <c r="NEC7" s="111"/>
      <c r="NED7" s="111"/>
      <c r="NEE7" s="111"/>
      <c r="NEF7" s="111"/>
      <c r="NEG7" s="111"/>
      <c r="NEH7" s="111"/>
      <c r="NEI7" s="111"/>
      <c r="NEJ7" s="111"/>
      <c r="NEK7" s="111"/>
      <c r="NEL7" s="111"/>
      <c r="NEM7" s="111"/>
      <c r="NEN7" s="111"/>
      <c r="NEO7" s="111"/>
      <c r="NEP7" s="111"/>
      <c r="NEQ7" s="111"/>
      <c r="NER7" s="111"/>
      <c r="NES7" s="111"/>
      <c r="NET7" s="111"/>
      <c r="NEU7" s="111"/>
      <c r="NEV7" s="111"/>
      <c r="NEW7" s="111"/>
      <c r="NEX7" s="111"/>
      <c r="NEY7" s="111"/>
      <c r="NEZ7" s="111"/>
      <c r="NFA7" s="111"/>
      <c r="NFB7" s="111"/>
      <c r="NFC7" s="111"/>
      <c r="NFD7" s="111"/>
      <c r="NFE7" s="111"/>
      <c r="NFF7" s="111"/>
      <c r="NFG7" s="111"/>
      <c r="NFH7" s="111"/>
      <c r="NFI7" s="111"/>
      <c r="NFJ7" s="111"/>
      <c r="NFK7" s="111"/>
      <c r="NFL7" s="111"/>
      <c r="NFM7" s="111"/>
      <c r="NFN7" s="111"/>
      <c r="NFO7" s="111"/>
      <c r="NFP7" s="111"/>
      <c r="NFQ7" s="111"/>
      <c r="NFR7" s="111"/>
      <c r="NFS7" s="111"/>
      <c r="NFT7" s="111"/>
      <c r="NFU7" s="111"/>
      <c r="NFV7" s="111"/>
      <c r="NFW7" s="111"/>
      <c r="NFX7" s="111"/>
      <c r="NFY7" s="111"/>
      <c r="NFZ7" s="111"/>
      <c r="NGA7" s="111"/>
      <c r="NGB7" s="111"/>
      <c r="NGC7" s="111"/>
      <c r="NGD7" s="111"/>
      <c r="NGE7" s="111"/>
      <c r="NGF7" s="111"/>
      <c r="NGG7" s="111"/>
      <c r="NGH7" s="111"/>
      <c r="NGI7" s="111"/>
      <c r="NGJ7" s="111"/>
      <c r="NGK7" s="111"/>
      <c r="NGL7" s="111"/>
      <c r="NGM7" s="111"/>
      <c r="NGN7" s="111"/>
      <c r="NGO7" s="111"/>
      <c r="NGP7" s="111"/>
      <c r="NGQ7" s="111"/>
      <c r="NGR7" s="111"/>
      <c r="NGS7" s="111"/>
      <c r="NGT7" s="111"/>
      <c r="NGU7" s="111"/>
      <c r="NGV7" s="111"/>
      <c r="NGW7" s="111"/>
      <c r="NGX7" s="111"/>
      <c r="NGY7" s="111"/>
      <c r="NGZ7" s="111"/>
      <c r="NHA7" s="111"/>
      <c r="NHB7" s="111"/>
      <c r="NHC7" s="111"/>
      <c r="NHD7" s="111"/>
      <c r="NHE7" s="111"/>
      <c r="NHF7" s="111"/>
      <c r="NHG7" s="111"/>
      <c r="NHH7" s="111"/>
      <c r="NHI7" s="111"/>
      <c r="NHJ7" s="111"/>
      <c r="NHK7" s="111"/>
      <c r="NHL7" s="111"/>
      <c r="NHM7" s="111"/>
      <c r="NHN7" s="111"/>
      <c r="NHO7" s="111"/>
      <c r="NHP7" s="111"/>
      <c r="NHQ7" s="111"/>
      <c r="NHR7" s="111"/>
      <c r="NHS7" s="111"/>
      <c r="NHT7" s="111"/>
      <c r="NHU7" s="111"/>
      <c r="NHV7" s="111"/>
      <c r="NHW7" s="111"/>
      <c r="NHX7" s="111"/>
      <c r="NHY7" s="111"/>
      <c r="NHZ7" s="111"/>
      <c r="NIA7" s="111"/>
      <c r="NIB7" s="111"/>
      <c r="NIC7" s="111"/>
      <c r="NID7" s="111"/>
      <c r="NIE7" s="111"/>
      <c r="NIF7" s="111"/>
      <c r="NIG7" s="111"/>
      <c r="NIH7" s="111"/>
      <c r="NII7" s="111"/>
      <c r="NIJ7" s="111"/>
      <c r="NIK7" s="111"/>
      <c r="NIL7" s="111"/>
      <c r="NIM7" s="111"/>
      <c r="NIN7" s="111"/>
      <c r="NIO7" s="111"/>
      <c r="NIP7" s="111"/>
      <c r="NIQ7" s="111"/>
      <c r="NIR7" s="111"/>
      <c r="NIS7" s="111"/>
      <c r="NIT7" s="111"/>
      <c r="NIU7" s="111"/>
      <c r="NIV7" s="111"/>
      <c r="NIW7" s="111"/>
      <c r="NIX7" s="111"/>
      <c r="NIY7" s="111"/>
      <c r="NIZ7" s="111"/>
      <c r="NJA7" s="111"/>
      <c r="NJB7" s="111"/>
      <c r="NJC7" s="111"/>
      <c r="NJD7" s="111"/>
      <c r="NJE7" s="111"/>
      <c r="NJF7" s="111"/>
      <c r="NJG7" s="111"/>
      <c r="NJH7" s="111"/>
      <c r="NJI7" s="111"/>
      <c r="NJJ7" s="111"/>
      <c r="NJK7" s="111"/>
      <c r="NJL7" s="111"/>
      <c r="NJM7" s="111"/>
      <c r="NJN7" s="111"/>
      <c r="NJO7" s="111"/>
      <c r="NJP7" s="111"/>
      <c r="NJQ7" s="111"/>
      <c r="NJR7" s="111"/>
      <c r="NJS7" s="111"/>
      <c r="NJT7" s="111"/>
      <c r="NJU7" s="111"/>
      <c r="NJV7" s="111"/>
      <c r="NJW7" s="111"/>
      <c r="NJX7" s="111"/>
      <c r="NJY7" s="111"/>
      <c r="NJZ7" s="111"/>
      <c r="NKA7" s="111"/>
      <c r="NKB7" s="111"/>
      <c r="NKC7" s="111"/>
      <c r="NKD7" s="111"/>
      <c r="NKE7" s="111"/>
      <c r="NKF7" s="111"/>
      <c r="NKG7" s="111"/>
      <c r="NKH7" s="111"/>
      <c r="NKI7" s="111"/>
      <c r="NKJ7" s="111"/>
      <c r="NKK7" s="111"/>
      <c r="NKL7" s="111"/>
      <c r="NKM7" s="111"/>
      <c r="NKN7" s="111"/>
      <c r="NKO7" s="111"/>
      <c r="NKP7" s="111"/>
      <c r="NKQ7" s="111"/>
      <c r="NKR7" s="111"/>
      <c r="NKS7" s="111"/>
      <c r="NKT7" s="111"/>
      <c r="NKU7" s="111"/>
      <c r="NKV7" s="111"/>
      <c r="NKW7" s="111"/>
      <c r="NKX7" s="111"/>
      <c r="NKY7" s="111"/>
      <c r="NKZ7" s="111"/>
      <c r="NLA7" s="111"/>
      <c r="NLB7" s="111"/>
      <c r="NLC7" s="111"/>
      <c r="NLD7" s="111"/>
      <c r="NLE7" s="111"/>
      <c r="NLF7" s="111"/>
      <c r="NLG7" s="111"/>
      <c r="NLH7" s="111"/>
      <c r="NLI7" s="111"/>
      <c r="NLJ7" s="111"/>
      <c r="NLK7" s="111"/>
      <c r="NLL7" s="111"/>
      <c r="NLM7" s="111"/>
      <c r="NLN7" s="111"/>
      <c r="NLO7" s="111"/>
      <c r="NLP7" s="111"/>
      <c r="NLQ7" s="111"/>
      <c r="NLR7" s="111"/>
      <c r="NLS7" s="111"/>
      <c r="NLT7" s="111"/>
      <c r="NLU7" s="111"/>
      <c r="NLV7" s="111"/>
      <c r="NLW7" s="111"/>
      <c r="NLX7" s="111"/>
      <c r="NLY7" s="111"/>
      <c r="NLZ7" s="111"/>
      <c r="NMA7" s="111"/>
      <c r="NMB7" s="111"/>
      <c r="NMC7" s="111"/>
      <c r="NMD7" s="111"/>
      <c r="NME7" s="111"/>
      <c r="NMF7" s="111"/>
      <c r="NMG7" s="111"/>
      <c r="NMH7" s="111"/>
      <c r="NMI7" s="111"/>
      <c r="NMJ7" s="111"/>
      <c r="NMK7" s="111"/>
      <c r="NML7" s="111"/>
      <c r="NMM7" s="111"/>
      <c r="NMN7" s="111"/>
      <c r="NMO7" s="111"/>
      <c r="NMP7" s="111"/>
      <c r="NMQ7" s="111"/>
      <c r="NMR7" s="111"/>
      <c r="NMS7" s="111"/>
      <c r="NMT7" s="111"/>
      <c r="NMU7" s="111"/>
      <c r="NMV7" s="111"/>
      <c r="NMW7" s="111"/>
      <c r="NMX7" s="111"/>
      <c r="NMY7" s="111"/>
      <c r="NMZ7" s="111"/>
      <c r="NNA7" s="111"/>
      <c r="NNB7" s="111"/>
      <c r="NNC7" s="111"/>
      <c r="NND7" s="111"/>
      <c r="NNE7" s="111"/>
      <c r="NNF7" s="111"/>
      <c r="NNG7" s="111"/>
      <c r="NNH7" s="111"/>
      <c r="NNI7" s="111"/>
      <c r="NNJ7" s="111"/>
      <c r="NNK7" s="111"/>
      <c r="NNL7" s="111"/>
      <c r="NNM7" s="111"/>
      <c r="NNN7" s="111"/>
      <c r="NNO7" s="111"/>
      <c r="NNP7" s="111"/>
      <c r="NNQ7" s="111"/>
      <c r="NNR7" s="111"/>
      <c r="NNS7" s="111"/>
      <c r="NNT7" s="111"/>
      <c r="NNU7" s="111"/>
      <c r="NNV7" s="111"/>
      <c r="NNW7" s="111"/>
      <c r="NNX7" s="111"/>
      <c r="NNY7" s="111"/>
      <c r="NNZ7" s="111"/>
      <c r="NOA7" s="111"/>
      <c r="NOB7" s="111"/>
      <c r="NOC7" s="111"/>
      <c r="NOD7" s="111"/>
      <c r="NOE7" s="111"/>
      <c r="NOF7" s="111"/>
      <c r="NOG7" s="111"/>
      <c r="NOH7" s="111"/>
      <c r="NOI7" s="111"/>
      <c r="NOJ7" s="111"/>
      <c r="NOK7" s="111"/>
      <c r="NOL7" s="111"/>
      <c r="NOM7" s="111"/>
      <c r="NON7" s="111"/>
      <c r="NOO7" s="111"/>
      <c r="NOP7" s="111"/>
      <c r="NOQ7" s="111"/>
      <c r="NOR7" s="111"/>
      <c r="NOS7" s="111"/>
      <c r="NOT7" s="111"/>
      <c r="NOU7" s="111"/>
      <c r="NOV7" s="111"/>
      <c r="NOW7" s="111"/>
      <c r="NOX7" s="111"/>
      <c r="NOY7" s="111"/>
      <c r="NOZ7" s="111"/>
      <c r="NPA7" s="111"/>
      <c r="NPB7" s="111"/>
      <c r="NPC7" s="111"/>
      <c r="NPD7" s="111"/>
      <c r="NPE7" s="111"/>
      <c r="NPF7" s="111"/>
      <c r="NPG7" s="111"/>
      <c r="NPH7" s="111"/>
      <c r="NPI7" s="111"/>
      <c r="NPJ7" s="111"/>
      <c r="NPK7" s="111"/>
      <c r="NPL7" s="111"/>
      <c r="NPM7" s="111"/>
      <c r="NPN7" s="111"/>
      <c r="NPO7" s="111"/>
      <c r="NPP7" s="111"/>
      <c r="NPQ7" s="111"/>
      <c r="NPR7" s="111"/>
      <c r="NPS7" s="111"/>
      <c r="NPT7" s="111"/>
      <c r="NPU7" s="111"/>
      <c r="NPV7" s="111"/>
      <c r="NPW7" s="111"/>
      <c r="NPX7" s="111"/>
      <c r="NPY7" s="111"/>
      <c r="NPZ7" s="111"/>
      <c r="NQA7" s="111"/>
      <c r="NQB7" s="111"/>
      <c r="NQC7" s="111"/>
      <c r="NQD7" s="111"/>
      <c r="NQE7" s="111"/>
      <c r="NQF7" s="111"/>
      <c r="NQG7" s="111"/>
      <c r="NQH7" s="111"/>
      <c r="NQI7" s="111"/>
      <c r="NQJ7" s="111"/>
      <c r="NQK7" s="111"/>
      <c r="NQL7" s="111"/>
      <c r="NQM7" s="111"/>
      <c r="NQN7" s="111"/>
      <c r="NQO7" s="111"/>
      <c r="NQP7" s="111"/>
      <c r="NQQ7" s="111"/>
      <c r="NQR7" s="111"/>
      <c r="NQS7" s="111"/>
      <c r="NQT7" s="111"/>
      <c r="NQU7" s="111"/>
      <c r="NQV7" s="111"/>
      <c r="NQW7" s="111"/>
      <c r="NQX7" s="111"/>
      <c r="NQY7" s="111"/>
      <c r="NQZ7" s="111"/>
      <c r="NRA7" s="111"/>
      <c r="NRB7" s="111"/>
      <c r="NRC7" s="111"/>
      <c r="NRD7" s="111"/>
      <c r="NRE7" s="111"/>
      <c r="NRF7" s="111"/>
      <c r="NRG7" s="111"/>
      <c r="NRH7" s="111"/>
      <c r="NRI7" s="111"/>
      <c r="NRJ7" s="111"/>
      <c r="NRK7" s="111"/>
      <c r="NRL7" s="111"/>
      <c r="NRM7" s="111"/>
      <c r="NRN7" s="111"/>
      <c r="NRO7" s="111"/>
      <c r="NRP7" s="111"/>
      <c r="NRQ7" s="111"/>
      <c r="NRR7" s="111"/>
      <c r="NRS7" s="111"/>
      <c r="NRT7" s="111"/>
      <c r="NRU7" s="111"/>
      <c r="NRV7" s="111"/>
      <c r="NRW7" s="111"/>
      <c r="NRX7" s="111"/>
      <c r="NRY7" s="111"/>
      <c r="NRZ7" s="111"/>
      <c r="NSA7" s="111"/>
      <c r="NSB7" s="111"/>
      <c r="NSC7" s="111"/>
      <c r="NSD7" s="111"/>
      <c r="NSE7" s="111"/>
      <c r="NSF7" s="111"/>
      <c r="NSG7" s="111"/>
      <c r="NSH7" s="111"/>
      <c r="NSI7" s="111"/>
      <c r="NSJ7" s="111"/>
      <c r="NSK7" s="111"/>
      <c r="NSL7" s="111"/>
      <c r="NSM7" s="111"/>
      <c r="NSN7" s="111"/>
      <c r="NSO7" s="111"/>
      <c r="NSP7" s="111"/>
      <c r="NSQ7" s="111"/>
      <c r="NSR7" s="111"/>
      <c r="NSS7" s="111"/>
      <c r="NST7" s="111"/>
      <c r="NSU7" s="111"/>
      <c r="NSV7" s="111"/>
      <c r="NSW7" s="111"/>
      <c r="NSX7" s="111"/>
      <c r="NSY7" s="111"/>
      <c r="NSZ7" s="111"/>
      <c r="NTA7" s="111"/>
      <c r="NTB7" s="111"/>
      <c r="NTC7" s="111"/>
      <c r="NTD7" s="111"/>
      <c r="NTE7" s="111"/>
      <c r="NTF7" s="111"/>
      <c r="NTG7" s="111"/>
      <c r="NTH7" s="111"/>
      <c r="NTI7" s="111"/>
      <c r="NTJ7" s="111"/>
      <c r="NTK7" s="111"/>
      <c r="NTL7" s="111"/>
      <c r="NTM7" s="111"/>
      <c r="NTN7" s="111"/>
      <c r="NTO7" s="111"/>
      <c r="NTP7" s="111"/>
      <c r="NTQ7" s="111"/>
      <c r="NTR7" s="111"/>
      <c r="NTS7" s="111"/>
      <c r="NTT7" s="111"/>
      <c r="NTU7" s="111"/>
      <c r="NTV7" s="111"/>
      <c r="NTW7" s="111"/>
      <c r="NTX7" s="111"/>
      <c r="NTY7" s="111"/>
      <c r="NTZ7" s="111"/>
      <c r="NUA7" s="111"/>
      <c r="NUB7" s="111"/>
      <c r="NUC7" s="111"/>
      <c r="NUD7" s="111"/>
      <c r="NUE7" s="111"/>
      <c r="NUF7" s="111"/>
      <c r="NUG7" s="111"/>
      <c r="NUH7" s="111"/>
      <c r="NUI7" s="111"/>
      <c r="NUJ7" s="111"/>
      <c r="NUK7" s="111"/>
      <c r="NUL7" s="111"/>
      <c r="NUM7" s="111"/>
      <c r="NUN7" s="111"/>
      <c r="NUO7" s="111"/>
      <c r="NUP7" s="111"/>
      <c r="NUQ7" s="111"/>
      <c r="NUR7" s="111"/>
      <c r="NUS7" s="111"/>
      <c r="NUT7" s="111"/>
      <c r="NUU7" s="111"/>
      <c r="NUV7" s="111"/>
      <c r="NUW7" s="111"/>
      <c r="NUX7" s="111"/>
      <c r="NUY7" s="111"/>
      <c r="NUZ7" s="111"/>
      <c r="NVA7" s="111"/>
      <c r="NVB7" s="111"/>
      <c r="NVC7" s="111"/>
      <c r="NVD7" s="111"/>
      <c r="NVE7" s="111"/>
      <c r="NVF7" s="111"/>
      <c r="NVG7" s="111"/>
      <c r="NVH7" s="111"/>
      <c r="NVI7" s="111"/>
      <c r="NVJ7" s="111"/>
      <c r="NVK7" s="111"/>
      <c r="NVL7" s="111"/>
      <c r="NVM7" s="111"/>
      <c r="NVN7" s="111"/>
      <c r="NVO7" s="111"/>
      <c r="NVP7" s="111"/>
      <c r="NVQ7" s="111"/>
      <c r="NVR7" s="111"/>
      <c r="NVS7" s="111"/>
      <c r="NVT7" s="111"/>
      <c r="NVU7" s="111"/>
      <c r="NVV7" s="111"/>
      <c r="NVW7" s="111"/>
      <c r="NVX7" s="111"/>
      <c r="NVY7" s="111"/>
      <c r="NVZ7" s="111"/>
      <c r="NWA7" s="111"/>
      <c r="NWB7" s="111"/>
      <c r="NWC7" s="111"/>
      <c r="NWD7" s="111"/>
      <c r="NWE7" s="111"/>
      <c r="NWF7" s="111"/>
      <c r="NWG7" s="111"/>
      <c r="NWH7" s="111"/>
      <c r="NWI7" s="111"/>
      <c r="NWJ7" s="111"/>
      <c r="NWK7" s="111"/>
      <c r="NWL7" s="111"/>
      <c r="NWM7" s="111"/>
      <c r="NWN7" s="111"/>
      <c r="NWO7" s="111"/>
      <c r="NWP7" s="111"/>
      <c r="NWQ7" s="111"/>
      <c r="NWR7" s="111"/>
      <c r="NWS7" s="111"/>
      <c r="NWT7" s="111"/>
      <c r="NWU7" s="111"/>
      <c r="NWV7" s="111"/>
      <c r="NWW7" s="111"/>
      <c r="NWX7" s="111"/>
      <c r="NWY7" s="111"/>
      <c r="NWZ7" s="111"/>
      <c r="NXA7" s="111"/>
      <c r="NXB7" s="111"/>
      <c r="NXC7" s="111"/>
      <c r="NXD7" s="111"/>
      <c r="NXE7" s="111"/>
      <c r="NXF7" s="111"/>
      <c r="NXG7" s="111"/>
      <c r="NXH7" s="111"/>
      <c r="NXI7" s="111"/>
      <c r="NXJ7" s="111"/>
      <c r="NXK7" s="111"/>
      <c r="NXL7" s="111"/>
      <c r="NXM7" s="111"/>
      <c r="NXN7" s="111"/>
      <c r="NXO7" s="111"/>
      <c r="NXP7" s="111"/>
      <c r="NXQ7" s="111"/>
      <c r="NXR7" s="111"/>
      <c r="NXS7" s="111"/>
      <c r="NXT7" s="111"/>
      <c r="NXU7" s="111"/>
      <c r="NXV7" s="111"/>
      <c r="NXW7" s="111"/>
      <c r="NXX7" s="111"/>
      <c r="NXY7" s="111"/>
      <c r="NXZ7" s="111"/>
      <c r="NYA7" s="111"/>
      <c r="NYB7" s="111"/>
      <c r="NYC7" s="111"/>
      <c r="NYD7" s="111"/>
      <c r="NYE7" s="111"/>
      <c r="NYF7" s="111"/>
      <c r="NYG7" s="111"/>
      <c r="NYH7" s="111"/>
      <c r="NYI7" s="111"/>
      <c r="NYJ7" s="111"/>
      <c r="NYK7" s="111"/>
      <c r="NYL7" s="111"/>
      <c r="NYM7" s="111"/>
      <c r="NYN7" s="111"/>
      <c r="NYO7" s="111"/>
      <c r="NYP7" s="111"/>
      <c r="NYQ7" s="111"/>
      <c r="NYR7" s="111"/>
      <c r="NYS7" s="111"/>
      <c r="NYT7" s="111"/>
      <c r="NYU7" s="111"/>
      <c r="NYV7" s="111"/>
      <c r="NYW7" s="111"/>
      <c r="NYX7" s="111"/>
      <c r="NYY7" s="111"/>
      <c r="NYZ7" s="111"/>
      <c r="NZA7" s="111"/>
      <c r="NZB7" s="111"/>
      <c r="NZC7" s="111"/>
      <c r="NZD7" s="111"/>
      <c r="NZE7" s="111"/>
      <c r="NZF7" s="111"/>
      <c r="NZG7" s="111"/>
      <c r="NZH7" s="111"/>
      <c r="NZI7" s="111"/>
      <c r="NZJ7" s="111"/>
      <c r="NZK7" s="111"/>
      <c r="NZL7" s="111"/>
      <c r="NZM7" s="111"/>
      <c r="NZN7" s="111"/>
      <c r="NZO7" s="111"/>
      <c r="NZP7" s="111"/>
      <c r="NZQ7" s="111"/>
      <c r="NZR7" s="111"/>
      <c r="NZS7" s="111"/>
      <c r="NZT7" s="111"/>
      <c r="NZU7" s="111"/>
      <c r="NZV7" s="111"/>
      <c r="NZW7" s="111"/>
      <c r="NZX7" s="111"/>
      <c r="NZY7" s="111"/>
      <c r="NZZ7" s="111"/>
      <c r="OAA7" s="111"/>
      <c r="OAB7" s="111"/>
      <c r="OAC7" s="111"/>
      <c r="OAD7" s="111"/>
      <c r="OAE7" s="111"/>
      <c r="OAF7" s="111"/>
      <c r="OAG7" s="111"/>
      <c r="OAH7" s="111"/>
      <c r="OAI7" s="111"/>
      <c r="OAJ7" s="111"/>
      <c r="OAK7" s="111"/>
      <c r="OAL7" s="111"/>
      <c r="OAM7" s="111"/>
      <c r="OAN7" s="111"/>
      <c r="OAO7" s="111"/>
      <c r="OAP7" s="111"/>
      <c r="OAQ7" s="111"/>
      <c r="OAR7" s="111"/>
      <c r="OAS7" s="111"/>
      <c r="OAT7" s="111"/>
      <c r="OAU7" s="111"/>
      <c r="OAV7" s="111"/>
      <c r="OAW7" s="111"/>
      <c r="OAX7" s="111"/>
      <c r="OAY7" s="111"/>
      <c r="OAZ7" s="111"/>
      <c r="OBA7" s="111"/>
      <c r="OBB7" s="111"/>
      <c r="OBC7" s="111"/>
      <c r="OBD7" s="111"/>
      <c r="OBE7" s="111"/>
      <c r="OBF7" s="111"/>
      <c r="OBG7" s="111"/>
      <c r="OBH7" s="111"/>
      <c r="OBI7" s="111"/>
      <c r="OBJ7" s="111"/>
      <c r="OBK7" s="111"/>
      <c r="OBL7" s="111"/>
      <c r="OBM7" s="111"/>
      <c r="OBN7" s="111"/>
      <c r="OBO7" s="111"/>
      <c r="OBP7" s="111"/>
      <c r="OBQ7" s="111"/>
      <c r="OBR7" s="111"/>
      <c r="OBS7" s="111"/>
      <c r="OBT7" s="111"/>
      <c r="OBU7" s="111"/>
      <c r="OBV7" s="111"/>
      <c r="OBW7" s="111"/>
      <c r="OBX7" s="111"/>
      <c r="OBY7" s="111"/>
      <c r="OBZ7" s="111"/>
      <c r="OCA7" s="111"/>
      <c r="OCB7" s="111"/>
      <c r="OCC7" s="111"/>
      <c r="OCD7" s="111"/>
      <c r="OCE7" s="111"/>
      <c r="OCF7" s="111"/>
      <c r="OCG7" s="111"/>
      <c r="OCH7" s="111"/>
      <c r="OCI7" s="111"/>
      <c r="OCJ7" s="111"/>
      <c r="OCK7" s="111"/>
      <c r="OCL7" s="111"/>
      <c r="OCM7" s="111"/>
      <c r="OCN7" s="111"/>
      <c r="OCO7" s="111"/>
      <c r="OCP7" s="111"/>
      <c r="OCQ7" s="111"/>
      <c r="OCR7" s="111"/>
      <c r="OCS7" s="111"/>
      <c r="OCT7" s="111"/>
      <c r="OCU7" s="111"/>
      <c r="OCV7" s="111"/>
      <c r="OCW7" s="111"/>
      <c r="OCX7" s="111"/>
      <c r="OCY7" s="111"/>
      <c r="OCZ7" s="111"/>
      <c r="ODA7" s="111"/>
      <c r="ODB7" s="111"/>
      <c r="ODC7" s="111"/>
      <c r="ODD7" s="111"/>
      <c r="ODE7" s="111"/>
      <c r="ODF7" s="111"/>
      <c r="ODG7" s="111"/>
      <c r="ODH7" s="111"/>
      <c r="ODI7" s="111"/>
      <c r="ODJ7" s="111"/>
      <c r="ODK7" s="111"/>
      <c r="ODL7" s="111"/>
      <c r="ODM7" s="111"/>
      <c r="ODN7" s="111"/>
      <c r="ODO7" s="111"/>
      <c r="ODP7" s="111"/>
      <c r="ODQ7" s="111"/>
      <c r="ODR7" s="111"/>
      <c r="ODS7" s="111"/>
      <c r="ODT7" s="111"/>
      <c r="ODU7" s="111"/>
      <c r="ODV7" s="111"/>
      <c r="ODW7" s="111"/>
      <c r="ODX7" s="111"/>
      <c r="ODY7" s="111"/>
      <c r="ODZ7" s="111"/>
      <c r="OEA7" s="111"/>
      <c r="OEB7" s="111"/>
      <c r="OEC7" s="111"/>
      <c r="OED7" s="111"/>
      <c r="OEE7" s="111"/>
      <c r="OEF7" s="111"/>
      <c r="OEG7" s="111"/>
      <c r="OEH7" s="111"/>
      <c r="OEI7" s="111"/>
      <c r="OEJ7" s="111"/>
      <c r="OEK7" s="111"/>
      <c r="OEL7" s="111"/>
      <c r="OEM7" s="111"/>
      <c r="OEN7" s="111"/>
      <c r="OEO7" s="111"/>
      <c r="OEP7" s="111"/>
      <c r="OEQ7" s="111"/>
      <c r="OER7" s="111"/>
      <c r="OES7" s="111"/>
      <c r="OET7" s="111"/>
      <c r="OEU7" s="111"/>
      <c r="OEV7" s="111"/>
      <c r="OEW7" s="111"/>
      <c r="OEX7" s="111"/>
      <c r="OEY7" s="111"/>
      <c r="OEZ7" s="111"/>
      <c r="OFA7" s="111"/>
      <c r="OFB7" s="111"/>
      <c r="OFC7" s="111"/>
      <c r="OFD7" s="111"/>
      <c r="OFE7" s="111"/>
      <c r="OFF7" s="111"/>
      <c r="OFG7" s="111"/>
      <c r="OFH7" s="111"/>
      <c r="OFI7" s="111"/>
      <c r="OFJ7" s="111"/>
      <c r="OFK7" s="111"/>
      <c r="OFL7" s="111"/>
      <c r="OFM7" s="111"/>
      <c r="OFN7" s="111"/>
      <c r="OFO7" s="111"/>
      <c r="OFP7" s="111"/>
      <c r="OFQ7" s="111"/>
      <c r="OFR7" s="111"/>
      <c r="OFS7" s="111"/>
      <c r="OFT7" s="111"/>
      <c r="OFU7" s="111"/>
      <c r="OFV7" s="111"/>
      <c r="OFW7" s="111"/>
      <c r="OFX7" s="111"/>
      <c r="OFY7" s="111"/>
      <c r="OFZ7" s="111"/>
      <c r="OGA7" s="111"/>
      <c r="OGB7" s="111"/>
      <c r="OGC7" s="111"/>
      <c r="OGD7" s="111"/>
      <c r="OGE7" s="111"/>
      <c r="OGF7" s="111"/>
      <c r="OGG7" s="111"/>
      <c r="OGH7" s="111"/>
      <c r="OGI7" s="111"/>
      <c r="OGJ7" s="111"/>
      <c r="OGK7" s="111"/>
      <c r="OGL7" s="111"/>
      <c r="OGM7" s="111"/>
      <c r="OGN7" s="111"/>
      <c r="OGO7" s="111"/>
      <c r="OGP7" s="111"/>
      <c r="OGQ7" s="111"/>
      <c r="OGR7" s="111"/>
      <c r="OGS7" s="111"/>
      <c r="OGT7" s="111"/>
      <c r="OGU7" s="111"/>
      <c r="OGV7" s="111"/>
      <c r="OGW7" s="111"/>
      <c r="OGX7" s="111"/>
      <c r="OGY7" s="111"/>
      <c r="OGZ7" s="111"/>
      <c r="OHA7" s="111"/>
      <c r="OHB7" s="111"/>
      <c r="OHC7" s="111"/>
      <c r="OHD7" s="111"/>
      <c r="OHE7" s="111"/>
      <c r="OHF7" s="111"/>
      <c r="OHG7" s="111"/>
      <c r="OHH7" s="111"/>
      <c r="OHI7" s="111"/>
      <c r="OHJ7" s="111"/>
      <c r="OHK7" s="111"/>
      <c r="OHL7" s="111"/>
      <c r="OHM7" s="111"/>
      <c r="OHN7" s="111"/>
      <c r="OHO7" s="111"/>
      <c r="OHP7" s="111"/>
      <c r="OHQ7" s="111"/>
      <c r="OHR7" s="111"/>
      <c r="OHS7" s="111"/>
      <c r="OHT7" s="111"/>
      <c r="OHU7" s="111"/>
      <c r="OHV7" s="111"/>
      <c r="OHW7" s="111"/>
      <c r="OHX7" s="111"/>
      <c r="OHY7" s="111"/>
      <c r="OHZ7" s="111"/>
      <c r="OIA7" s="111"/>
      <c r="OIB7" s="111"/>
      <c r="OIC7" s="111"/>
      <c r="OID7" s="111"/>
      <c r="OIE7" s="111"/>
      <c r="OIF7" s="111"/>
      <c r="OIG7" s="111"/>
      <c r="OIH7" s="111"/>
      <c r="OII7" s="111"/>
      <c r="OIJ7" s="111"/>
      <c r="OIK7" s="111"/>
      <c r="OIL7" s="111"/>
      <c r="OIM7" s="111"/>
      <c r="OIN7" s="111"/>
      <c r="OIO7" s="111"/>
      <c r="OIP7" s="111"/>
      <c r="OIQ7" s="111"/>
      <c r="OIR7" s="111"/>
      <c r="OIS7" s="111"/>
      <c r="OIT7" s="111"/>
      <c r="OIU7" s="111"/>
      <c r="OIV7" s="111"/>
      <c r="OIW7" s="111"/>
      <c r="OIX7" s="111"/>
      <c r="OIY7" s="111"/>
      <c r="OIZ7" s="111"/>
      <c r="OJA7" s="111"/>
      <c r="OJB7" s="111"/>
      <c r="OJC7" s="111"/>
      <c r="OJD7" s="111"/>
      <c r="OJE7" s="111"/>
      <c r="OJF7" s="111"/>
      <c r="OJG7" s="111"/>
      <c r="OJH7" s="111"/>
      <c r="OJI7" s="111"/>
      <c r="OJJ7" s="111"/>
      <c r="OJK7" s="111"/>
      <c r="OJL7" s="111"/>
      <c r="OJM7" s="111"/>
      <c r="OJN7" s="111"/>
      <c r="OJO7" s="111"/>
      <c r="OJP7" s="111"/>
      <c r="OJQ7" s="111"/>
      <c r="OJR7" s="111"/>
      <c r="OJS7" s="111"/>
      <c r="OJT7" s="111"/>
      <c r="OJU7" s="111"/>
      <c r="OJV7" s="111"/>
      <c r="OJW7" s="111"/>
      <c r="OJX7" s="111"/>
      <c r="OJY7" s="111"/>
      <c r="OJZ7" s="111"/>
      <c r="OKA7" s="111"/>
      <c r="OKB7" s="111"/>
      <c r="OKC7" s="111"/>
      <c r="OKD7" s="111"/>
      <c r="OKE7" s="111"/>
      <c r="OKF7" s="111"/>
      <c r="OKG7" s="111"/>
      <c r="OKH7" s="111"/>
      <c r="OKI7" s="111"/>
      <c r="OKJ7" s="111"/>
      <c r="OKK7" s="111"/>
      <c r="OKL7" s="111"/>
      <c r="OKM7" s="111"/>
      <c r="OKN7" s="111"/>
      <c r="OKO7" s="111"/>
      <c r="OKP7" s="111"/>
      <c r="OKQ7" s="111"/>
      <c r="OKR7" s="111"/>
      <c r="OKS7" s="111"/>
      <c r="OKT7" s="111"/>
      <c r="OKU7" s="111"/>
      <c r="OKV7" s="111"/>
      <c r="OKW7" s="111"/>
      <c r="OKX7" s="111"/>
      <c r="OKY7" s="111"/>
      <c r="OKZ7" s="111"/>
      <c r="OLA7" s="111"/>
      <c r="OLB7" s="111"/>
      <c r="OLC7" s="111"/>
      <c r="OLD7" s="111"/>
      <c r="OLE7" s="111"/>
      <c r="OLF7" s="111"/>
      <c r="OLG7" s="111"/>
      <c r="OLH7" s="111"/>
      <c r="OLI7" s="111"/>
      <c r="OLJ7" s="111"/>
      <c r="OLK7" s="111"/>
      <c r="OLL7" s="111"/>
      <c r="OLM7" s="111"/>
      <c r="OLN7" s="111"/>
      <c r="OLO7" s="111"/>
      <c r="OLP7" s="111"/>
      <c r="OLQ7" s="111"/>
      <c r="OLR7" s="111"/>
      <c r="OLS7" s="111"/>
      <c r="OLT7" s="111"/>
      <c r="OLU7" s="111"/>
      <c r="OLV7" s="111"/>
      <c r="OLW7" s="111"/>
      <c r="OLX7" s="111"/>
      <c r="OLY7" s="111"/>
      <c r="OLZ7" s="111"/>
      <c r="OMA7" s="111"/>
      <c r="OMB7" s="111"/>
      <c r="OMC7" s="111"/>
      <c r="OMD7" s="111"/>
      <c r="OME7" s="111"/>
      <c r="OMF7" s="111"/>
      <c r="OMG7" s="111"/>
      <c r="OMH7" s="111"/>
      <c r="OMI7" s="111"/>
      <c r="OMJ7" s="111"/>
      <c r="OMK7" s="111"/>
      <c r="OML7" s="111"/>
      <c r="OMM7" s="111"/>
      <c r="OMN7" s="111"/>
      <c r="OMO7" s="111"/>
      <c r="OMP7" s="111"/>
      <c r="OMQ7" s="111"/>
      <c r="OMR7" s="111"/>
      <c r="OMS7" s="111"/>
      <c r="OMT7" s="111"/>
      <c r="OMU7" s="111"/>
      <c r="OMV7" s="111"/>
      <c r="OMW7" s="111"/>
      <c r="OMX7" s="111"/>
      <c r="OMY7" s="111"/>
      <c r="OMZ7" s="111"/>
      <c r="ONA7" s="111"/>
      <c r="ONB7" s="111"/>
      <c r="ONC7" s="111"/>
      <c r="OND7" s="111"/>
      <c r="ONE7" s="111"/>
      <c r="ONF7" s="111"/>
      <c r="ONG7" s="111"/>
      <c r="ONH7" s="111"/>
      <c r="ONI7" s="111"/>
      <c r="ONJ7" s="111"/>
      <c r="ONK7" s="111"/>
      <c r="ONL7" s="111"/>
      <c r="ONM7" s="111"/>
      <c r="ONN7" s="111"/>
      <c r="ONO7" s="111"/>
      <c r="ONP7" s="111"/>
      <c r="ONQ7" s="111"/>
      <c r="ONR7" s="111"/>
      <c r="ONS7" s="111"/>
      <c r="ONT7" s="111"/>
      <c r="ONU7" s="111"/>
      <c r="ONV7" s="111"/>
      <c r="ONW7" s="111"/>
      <c r="ONX7" s="111"/>
      <c r="ONY7" s="111"/>
      <c r="ONZ7" s="111"/>
      <c r="OOA7" s="111"/>
      <c r="OOB7" s="111"/>
      <c r="OOC7" s="111"/>
      <c r="OOD7" s="111"/>
      <c r="OOE7" s="111"/>
      <c r="OOF7" s="111"/>
      <c r="OOG7" s="111"/>
      <c r="OOH7" s="111"/>
      <c r="OOI7" s="111"/>
      <c r="OOJ7" s="111"/>
      <c r="OOK7" s="111"/>
      <c r="OOL7" s="111"/>
      <c r="OOM7" s="111"/>
      <c r="OON7" s="111"/>
      <c r="OOO7" s="111"/>
      <c r="OOP7" s="111"/>
      <c r="OOQ7" s="111"/>
      <c r="OOR7" s="111"/>
      <c r="OOS7" s="111"/>
      <c r="OOT7" s="111"/>
      <c r="OOU7" s="111"/>
      <c r="OOV7" s="111"/>
      <c r="OOW7" s="111"/>
      <c r="OOX7" s="111"/>
      <c r="OOY7" s="111"/>
      <c r="OOZ7" s="111"/>
      <c r="OPA7" s="111"/>
      <c r="OPB7" s="111"/>
      <c r="OPC7" s="111"/>
      <c r="OPD7" s="111"/>
      <c r="OPE7" s="111"/>
      <c r="OPF7" s="111"/>
      <c r="OPG7" s="111"/>
      <c r="OPH7" s="111"/>
      <c r="OPI7" s="111"/>
      <c r="OPJ7" s="111"/>
      <c r="OPK7" s="111"/>
      <c r="OPL7" s="111"/>
      <c r="OPM7" s="111"/>
      <c r="OPN7" s="111"/>
      <c r="OPO7" s="111"/>
      <c r="OPP7" s="111"/>
      <c r="OPQ7" s="111"/>
      <c r="OPR7" s="111"/>
      <c r="OPS7" s="111"/>
      <c r="OPT7" s="111"/>
      <c r="OPU7" s="111"/>
      <c r="OPV7" s="111"/>
      <c r="OPW7" s="111"/>
      <c r="OPX7" s="111"/>
      <c r="OPY7" s="111"/>
      <c r="OPZ7" s="111"/>
      <c r="OQA7" s="111"/>
      <c r="OQB7" s="111"/>
      <c r="OQC7" s="111"/>
      <c r="OQD7" s="111"/>
      <c r="OQE7" s="111"/>
      <c r="OQF7" s="111"/>
      <c r="OQG7" s="111"/>
      <c r="OQH7" s="111"/>
      <c r="OQI7" s="111"/>
      <c r="OQJ7" s="111"/>
      <c r="OQK7" s="111"/>
      <c r="OQL7" s="111"/>
      <c r="OQM7" s="111"/>
      <c r="OQN7" s="111"/>
      <c r="OQO7" s="111"/>
      <c r="OQP7" s="111"/>
      <c r="OQQ7" s="111"/>
      <c r="OQR7" s="111"/>
      <c r="OQS7" s="111"/>
      <c r="OQT7" s="111"/>
      <c r="OQU7" s="111"/>
      <c r="OQV7" s="111"/>
      <c r="OQW7" s="111"/>
      <c r="OQX7" s="111"/>
      <c r="OQY7" s="111"/>
      <c r="OQZ7" s="111"/>
      <c r="ORA7" s="111"/>
      <c r="ORB7" s="111"/>
      <c r="ORC7" s="111"/>
      <c r="ORD7" s="111"/>
      <c r="ORE7" s="111"/>
      <c r="ORF7" s="111"/>
      <c r="ORG7" s="111"/>
      <c r="ORH7" s="111"/>
      <c r="ORI7" s="111"/>
      <c r="ORJ7" s="111"/>
      <c r="ORK7" s="111"/>
      <c r="ORL7" s="111"/>
      <c r="ORM7" s="111"/>
      <c r="ORN7" s="111"/>
      <c r="ORO7" s="111"/>
      <c r="ORP7" s="111"/>
      <c r="ORQ7" s="111"/>
      <c r="ORR7" s="111"/>
      <c r="ORS7" s="111"/>
      <c r="ORT7" s="111"/>
      <c r="ORU7" s="111"/>
      <c r="ORV7" s="111"/>
      <c r="ORW7" s="111"/>
      <c r="ORX7" s="111"/>
      <c r="ORY7" s="111"/>
      <c r="ORZ7" s="111"/>
      <c r="OSA7" s="111"/>
      <c r="OSB7" s="111"/>
      <c r="OSC7" s="111"/>
      <c r="OSD7" s="111"/>
      <c r="OSE7" s="111"/>
      <c r="OSF7" s="111"/>
      <c r="OSG7" s="111"/>
      <c r="OSH7" s="111"/>
      <c r="OSI7" s="111"/>
      <c r="OSJ7" s="111"/>
      <c r="OSK7" s="111"/>
      <c r="OSL7" s="111"/>
      <c r="OSM7" s="111"/>
      <c r="OSN7" s="111"/>
      <c r="OSO7" s="111"/>
      <c r="OSP7" s="111"/>
      <c r="OSQ7" s="111"/>
      <c r="OSR7" s="111"/>
      <c r="OSS7" s="111"/>
      <c r="OST7" s="111"/>
      <c r="OSU7" s="111"/>
      <c r="OSV7" s="111"/>
      <c r="OSW7" s="111"/>
      <c r="OSX7" s="111"/>
      <c r="OSY7" s="111"/>
      <c r="OSZ7" s="111"/>
      <c r="OTA7" s="111"/>
      <c r="OTB7" s="111"/>
      <c r="OTC7" s="111"/>
      <c r="OTD7" s="111"/>
      <c r="OTE7" s="111"/>
      <c r="OTF7" s="111"/>
      <c r="OTG7" s="111"/>
      <c r="OTH7" s="111"/>
      <c r="OTI7" s="111"/>
      <c r="OTJ7" s="111"/>
      <c r="OTK7" s="111"/>
      <c r="OTL7" s="111"/>
      <c r="OTM7" s="111"/>
      <c r="OTN7" s="111"/>
      <c r="OTO7" s="111"/>
      <c r="OTP7" s="111"/>
      <c r="OTQ7" s="111"/>
      <c r="OTR7" s="111"/>
      <c r="OTS7" s="111"/>
      <c r="OTT7" s="111"/>
      <c r="OTU7" s="111"/>
      <c r="OTV7" s="111"/>
      <c r="OTW7" s="111"/>
      <c r="OTX7" s="111"/>
      <c r="OTY7" s="111"/>
      <c r="OTZ7" s="111"/>
      <c r="OUA7" s="111"/>
      <c r="OUB7" s="111"/>
      <c r="OUC7" s="111"/>
      <c r="OUD7" s="111"/>
      <c r="OUE7" s="111"/>
      <c r="OUF7" s="111"/>
      <c r="OUG7" s="111"/>
      <c r="OUH7" s="111"/>
      <c r="OUI7" s="111"/>
      <c r="OUJ7" s="111"/>
      <c r="OUK7" s="111"/>
      <c r="OUL7" s="111"/>
      <c r="OUM7" s="111"/>
      <c r="OUN7" s="111"/>
      <c r="OUO7" s="111"/>
      <c r="OUP7" s="111"/>
      <c r="OUQ7" s="111"/>
      <c r="OUR7" s="111"/>
      <c r="OUS7" s="111"/>
      <c r="OUT7" s="111"/>
      <c r="OUU7" s="111"/>
      <c r="OUV7" s="111"/>
      <c r="OUW7" s="111"/>
      <c r="OUX7" s="111"/>
      <c r="OUY7" s="111"/>
      <c r="OUZ7" s="111"/>
      <c r="OVA7" s="111"/>
      <c r="OVB7" s="111"/>
      <c r="OVC7" s="111"/>
      <c r="OVD7" s="111"/>
      <c r="OVE7" s="111"/>
      <c r="OVF7" s="111"/>
      <c r="OVG7" s="111"/>
      <c r="OVH7" s="111"/>
      <c r="OVI7" s="111"/>
      <c r="OVJ7" s="111"/>
      <c r="OVK7" s="111"/>
      <c r="OVL7" s="111"/>
      <c r="OVM7" s="111"/>
      <c r="OVN7" s="111"/>
      <c r="OVO7" s="111"/>
      <c r="OVP7" s="111"/>
      <c r="OVQ7" s="111"/>
      <c r="OVR7" s="111"/>
      <c r="OVS7" s="111"/>
      <c r="OVT7" s="111"/>
      <c r="OVU7" s="111"/>
      <c r="OVV7" s="111"/>
      <c r="OVW7" s="111"/>
      <c r="OVX7" s="111"/>
      <c r="OVY7" s="111"/>
      <c r="OVZ7" s="111"/>
      <c r="OWA7" s="111"/>
      <c r="OWB7" s="111"/>
      <c r="OWC7" s="111"/>
      <c r="OWD7" s="111"/>
      <c r="OWE7" s="111"/>
      <c r="OWF7" s="111"/>
      <c r="OWG7" s="111"/>
      <c r="OWH7" s="111"/>
      <c r="OWI7" s="111"/>
      <c r="OWJ7" s="111"/>
      <c r="OWK7" s="111"/>
      <c r="OWL7" s="111"/>
      <c r="OWM7" s="111"/>
      <c r="OWN7" s="111"/>
      <c r="OWO7" s="111"/>
      <c r="OWP7" s="111"/>
      <c r="OWQ7" s="111"/>
      <c r="OWR7" s="111"/>
      <c r="OWS7" s="111"/>
      <c r="OWT7" s="111"/>
      <c r="OWU7" s="111"/>
      <c r="OWV7" s="111"/>
      <c r="OWW7" s="111"/>
      <c r="OWX7" s="111"/>
      <c r="OWY7" s="111"/>
      <c r="OWZ7" s="111"/>
      <c r="OXA7" s="111"/>
      <c r="OXB7" s="111"/>
      <c r="OXC7" s="111"/>
      <c r="OXD7" s="111"/>
      <c r="OXE7" s="111"/>
      <c r="OXF7" s="111"/>
      <c r="OXG7" s="111"/>
      <c r="OXH7" s="111"/>
      <c r="OXI7" s="111"/>
      <c r="OXJ7" s="111"/>
      <c r="OXK7" s="111"/>
      <c r="OXL7" s="111"/>
      <c r="OXM7" s="111"/>
      <c r="OXN7" s="111"/>
      <c r="OXO7" s="111"/>
      <c r="OXP7" s="111"/>
      <c r="OXQ7" s="111"/>
      <c r="OXR7" s="111"/>
      <c r="OXS7" s="111"/>
      <c r="OXT7" s="111"/>
      <c r="OXU7" s="111"/>
      <c r="OXV7" s="111"/>
      <c r="OXW7" s="111"/>
      <c r="OXX7" s="111"/>
      <c r="OXY7" s="111"/>
      <c r="OXZ7" s="111"/>
      <c r="OYA7" s="111"/>
      <c r="OYB7" s="111"/>
      <c r="OYC7" s="111"/>
      <c r="OYD7" s="111"/>
      <c r="OYE7" s="111"/>
      <c r="OYF7" s="111"/>
      <c r="OYG7" s="111"/>
      <c r="OYH7" s="111"/>
      <c r="OYI7" s="111"/>
      <c r="OYJ7" s="111"/>
      <c r="OYK7" s="111"/>
      <c r="OYL7" s="111"/>
      <c r="OYM7" s="111"/>
      <c r="OYN7" s="111"/>
      <c r="OYO7" s="111"/>
      <c r="OYP7" s="111"/>
      <c r="OYQ7" s="111"/>
      <c r="OYR7" s="111"/>
      <c r="OYS7" s="111"/>
      <c r="OYT7" s="111"/>
      <c r="OYU7" s="111"/>
      <c r="OYV7" s="111"/>
      <c r="OYW7" s="111"/>
      <c r="OYX7" s="111"/>
      <c r="OYY7" s="111"/>
      <c r="OYZ7" s="111"/>
      <c r="OZA7" s="111"/>
      <c r="OZB7" s="111"/>
      <c r="OZC7" s="111"/>
      <c r="OZD7" s="111"/>
      <c r="OZE7" s="111"/>
      <c r="OZF7" s="111"/>
      <c r="OZG7" s="111"/>
      <c r="OZH7" s="111"/>
      <c r="OZI7" s="111"/>
      <c r="OZJ7" s="111"/>
      <c r="OZK7" s="111"/>
      <c r="OZL7" s="111"/>
      <c r="OZM7" s="111"/>
      <c r="OZN7" s="111"/>
      <c r="OZO7" s="111"/>
      <c r="OZP7" s="111"/>
      <c r="OZQ7" s="111"/>
      <c r="OZR7" s="111"/>
      <c r="OZS7" s="111"/>
      <c r="OZT7" s="111"/>
      <c r="OZU7" s="111"/>
      <c r="OZV7" s="111"/>
      <c r="OZW7" s="111"/>
      <c r="OZX7" s="111"/>
      <c r="OZY7" s="111"/>
      <c r="OZZ7" s="111"/>
      <c r="PAA7" s="111"/>
      <c r="PAB7" s="111"/>
      <c r="PAC7" s="111"/>
      <c r="PAD7" s="111"/>
      <c r="PAE7" s="111"/>
      <c r="PAF7" s="111"/>
      <c r="PAG7" s="111"/>
      <c r="PAH7" s="111"/>
      <c r="PAI7" s="111"/>
      <c r="PAJ7" s="111"/>
      <c r="PAK7" s="111"/>
      <c r="PAL7" s="111"/>
      <c r="PAM7" s="111"/>
      <c r="PAN7" s="111"/>
      <c r="PAO7" s="111"/>
      <c r="PAP7" s="111"/>
      <c r="PAQ7" s="111"/>
      <c r="PAR7" s="111"/>
      <c r="PAS7" s="111"/>
      <c r="PAT7" s="111"/>
      <c r="PAU7" s="111"/>
      <c r="PAV7" s="111"/>
      <c r="PAW7" s="111"/>
      <c r="PAX7" s="111"/>
      <c r="PAY7" s="111"/>
      <c r="PAZ7" s="111"/>
      <c r="PBA7" s="111"/>
      <c r="PBB7" s="111"/>
      <c r="PBC7" s="111"/>
      <c r="PBD7" s="111"/>
      <c r="PBE7" s="111"/>
      <c r="PBF7" s="111"/>
      <c r="PBG7" s="111"/>
      <c r="PBH7" s="111"/>
      <c r="PBI7" s="111"/>
      <c r="PBJ7" s="111"/>
      <c r="PBK7" s="111"/>
      <c r="PBL7" s="111"/>
      <c r="PBM7" s="111"/>
      <c r="PBN7" s="111"/>
      <c r="PBO7" s="111"/>
      <c r="PBP7" s="111"/>
      <c r="PBQ7" s="111"/>
      <c r="PBR7" s="111"/>
      <c r="PBS7" s="111"/>
      <c r="PBT7" s="111"/>
      <c r="PBU7" s="111"/>
      <c r="PBV7" s="111"/>
      <c r="PBW7" s="111"/>
      <c r="PBX7" s="111"/>
      <c r="PBY7" s="111"/>
      <c r="PBZ7" s="111"/>
      <c r="PCA7" s="111"/>
      <c r="PCB7" s="111"/>
      <c r="PCC7" s="111"/>
      <c r="PCD7" s="111"/>
      <c r="PCE7" s="111"/>
      <c r="PCF7" s="111"/>
      <c r="PCG7" s="111"/>
      <c r="PCH7" s="111"/>
      <c r="PCI7" s="111"/>
      <c r="PCJ7" s="111"/>
      <c r="PCK7" s="111"/>
      <c r="PCL7" s="111"/>
      <c r="PCM7" s="111"/>
      <c r="PCN7" s="111"/>
      <c r="PCO7" s="111"/>
      <c r="PCP7" s="111"/>
      <c r="PCQ7" s="111"/>
      <c r="PCR7" s="111"/>
      <c r="PCS7" s="111"/>
      <c r="PCT7" s="111"/>
      <c r="PCU7" s="111"/>
      <c r="PCV7" s="111"/>
      <c r="PCW7" s="111"/>
      <c r="PCX7" s="111"/>
      <c r="PCY7" s="111"/>
      <c r="PCZ7" s="111"/>
      <c r="PDA7" s="111"/>
      <c r="PDB7" s="111"/>
      <c r="PDC7" s="111"/>
      <c r="PDD7" s="111"/>
      <c r="PDE7" s="111"/>
      <c r="PDF7" s="111"/>
      <c r="PDG7" s="111"/>
      <c r="PDH7" s="111"/>
      <c r="PDI7" s="111"/>
      <c r="PDJ7" s="111"/>
      <c r="PDK7" s="111"/>
      <c r="PDL7" s="111"/>
      <c r="PDM7" s="111"/>
      <c r="PDN7" s="111"/>
      <c r="PDO7" s="111"/>
      <c r="PDP7" s="111"/>
      <c r="PDQ7" s="111"/>
      <c r="PDR7" s="111"/>
      <c r="PDS7" s="111"/>
      <c r="PDT7" s="111"/>
      <c r="PDU7" s="111"/>
      <c r="PDV7" s="111"/>
      <c r="PDW7" s="111"/>
      <c r="PDX7" s="111"/>
      <c r="PDY7" s="111"/>
      <c r="PDZ7" s="111"/>
      <c r="PEA7" s="111"/>
      <c r="PEB7" s="111"/>
      <c r="PEC7" s="111"/>
      <c r="PED7" s="111"/>
      <c r="PEE7" s="111"/>
      <c r="PEF7" s="111"/>
      <c r="PEG7" s="111"/>
      <c r="PEH7" s="111"/>
      <c r="PEI7" s="111"/>
      <c r="PEJ7" s="111"/>
      <c r="PEK7" s="111"/>
      <c r="PEL7" s="111"/>
      <c r="PEM7" s="111"/>
      <c r="PEN7" s="111"/>
      <c r="PEO7" s="111"/>
      <c r="PEP7" s="111"/>
      <c r="PEQ7" s="111"/>
      <c r="PER7" s="111"/>
      <c r="PES7" s="111"/>
      <c r="PET7" s="111"/>
      <c r="PEU7" s="111"/>
      <c r="PEV7" s="111"/>
      <c r="PEW7" s="111"/>
      <c r="PEX7" s="111"/>
      <c r="PEY7" s="111"/>
      <c r="PEZ7" s="111"/>
      <c r="PFA7" s="111"/>
      <c r="PFB7" s="111"/>
      <c r="PFC7" s="111"/>
      <c r="PFD7" s="111"/>
      <c r="PFE7" s="111"/>
      <c r="PFF7" s="111"/>
      <c r="PFG7" s="111"/>
      <c r="PFH7" s="111"/>
      <c r="PFI7" s="111"/>
      <c r="PFJ7" s="111"/>
      <c r="PFK7" s="111"/>
      <c r="PFL7" s="111"/>
      <c r="PFM7" s="111"/>
      <c r="PFN7" s="111"/>
      <c r="PFO7" s="111"/>
      <c r="PFP7" s="111"/>
      <c r="PFQ7" s="111"/>
      <c r="PFR7" s="111"/>
      <c r="PFS7" s="111"/>
      <c r="PFT7" s="111"/>
      <c r="PFU7" s="111"/>
      <c r="PFV7" s="111"/>
      <c r="PFW7" s="111"/>
      <c r="PFX7" s="111"/>
      <c r="PFY7" s="111"/>
      <c r="PFZ7" s="111"/>
      <c r="PGA7" s="111"/>
      <c r="PGB7" s="111"/>
      <c r="PGC7" s="111"/>
      <c r="PGD7" s="111"/>
      <c r="PGE7" s="111"/>
      <c r="PGF7" s="111"/>
      <c r="PGG7" s="111"/>
      <c r="PGH7" s="111"/>
      <c r="PGI7" s="111"/>
      <c r="PGJ7" s="111"/>
      <c r="PGK7" s="111"/>
      <c r="PGL7" s="111"/>
      <c r="PGM7" s="111"/>
      <c r="PGN7" s="111"/>
      <c r="PGO7" s="111"/>
      <c r="PGP7" s="111"/>
      <c r="PGQ7" s="111"/>
      <c r="PGR7" s="111"/>
      <c r="PGS7" s="111"/>
      <c r="PGT7" s="111"/>
      <c r="PGU7" s="111"/>
      <c r="PGV7" s="111"/>
      <c r="PGW7" s="111"/>
      <c r="PGX7" s="111"/>
      <c r="PGY7" s="111"/>
      <c r="PGZ7" s="111"/>
      <c r="PHA7" s="111"/>
      <c r="PHB7" s="111"/>
      <c r="PHC7" s="111"/>
      <c r="PHD7" s="111"/>
      <c r="PHE7" s="111"/>
      <c r="PHF7" s="111"/>
      <c r="PHG7" s="111"/>
      <c r="PHH7" s="111"/>
      <c r="PHI7" s="111"/>
      <c r="PHJ7" s="111"/>
      <c r="PHK7" s="111"/>
      <c r="PHL7" s="111"/>
      <c r="PHM7" s="111"/>
      <c r="PHN7" s="111"/>
      <c r="PHO7" s="111"/>
      <c r="PHP7" s="111"/>
      <c r="PHQ7" s="111"/>
      <c r="PHR7" s="111"/>
      <c r="PHS7" s="111"/>
      <c r="PHT7" s="111"/>
      <c r="PHU7" s="111"/>
      <c r="PHV7" s="111"/>
      <c r="PHW7" s="111"/>
      <c r="PHX7" s="111"/>
      <c r="PHY7" s="111"/>
      <c r="PHZ7" s="111"/>
      <c r="PIA7" s="111"/>
      <c r="PIB7" s="111"/>
      <c r="PIC7" s="111"/>
      <c r="PID7" s="111"/>
      <c r="PIE7" s="111"/>
      <c r="PIF7" s="111"/>
      <c r="PIG7" s="111"/>
      <c r="PIH7" s="111"/>
      <c r="PII7" s="111"/>
      <c r="PIJ7" s="111"/>
      <c r="PIK7" s="111"/>
      <c r="PIL7" s="111"/>
      <c r="PIM7" s="111"/>
      <c r="PIN7" s="111"/>
      <c r="PIO7" s="111"/>
      <c r="PIP7" s="111"/>
      <c r="PIQ7" s="111"/>
      <c r="PIR7" s="111"/>
      <c r="PIS7" s="111"/>
      <c r="PIT7" s="111"/>
      <c r="PIU7" s="111"/>
      <c r="PIV7" s="111"/>
      <c r="PIW7" s="111"/>
      <c r="PIX7" s="111"/>
      <c r="PIY7" s="111"/>
      <c r="PIZ7" s="111"/>
      <c r="PJA7" s="111"/>
      <c r="PJB7" s="111"/>
      <c r="PJC7" s="111"/>
      <c r="PJD7" s="111"/>
      <c r="PJE7" s="111"/>
      <c r="PJF7" s="111"/>
      <c r="PJG7" s="111"/>
      <c r="PJH7" s="111"/>
      <c r="PJI7" s="111"/>
      <c r="PJJ7" s="111"/>
      <c r="PJK7" s="111"/>
      <c r="PJL7" s="111"/>
      <c r="PJM7" s="111"/>
      <c r="PJN7" s="111"/>
      <c r="PJO7" s="111"/>
      <c r="PJP7" s="111"/>
      <c r="PJQ7" s="111"/>
      <c r="PJR7" s="111"/>
      <c r="PJS7" s="111"/>
      <c r="PJT7" s="111"/>
      <c r="PJU7" s="111"/>
      <c r="PJV7" s="111"/>
      <c r="PJW7" s="111"/>
      <c r="PJX7" s="111"/>
      <c r="PJY7" s="111"/>
      <c r="PJZ7" s="111"/>
      <c r="PKA7" s="111"/>
      <c r="PKB7" s="111"/>
      <c r="PKC7" s="111"/>
      <c r="PKD7" s="111"/>
      <c r="PKE7" s="111"/>
      <c r="PKF7" s="111"/>
      <c r="PKG7" s="111"/>
      <c r="PKH7" s="111"/>
      <c r="PKI7" s="111"/>
      <c r="PKJ7" s="111"/>
      <c r="PKK7" s="111"/>
      <c r="PKL7" s="111"/>
      <c r="PKM7" s="111"/>
      <c r="PKN7" s="111"/>
      <c r="PKO7" s="111"/>
      <c r="PKP7" s="111"/>
      <c r="PKQ7" s="111"/>
      <c r="PKR7" s="111"/>
      <c r="PKS7" s="111"/>
      <c r="PKT7" s="111"/>
      <c r="PKU7" s="111"/>
      <c r="PKV7" s="111"/>
      <c r="PKW7" s="111"/>
      <c r="PKX7" s="111"/>
      <c r="PKY7" s="111"/>
      <c r="PKZ7" s="111"/>
      <c r="PLA7" s="111"/>
      <c r="PLB7" s="111"/>
      <c r="PLC7" s="111"/>
      <c r="PLD7" s="111"/>
      <c r="PLE7" s="111"/>
      <c r="PLF7" s="111"/>
      <c r="PLG7" s="111"/>
      <c r="PLH7" s="111"/>
      <c r="PLI7" s="111"/>
      <c r="PLJ7" s="111"/>
      <c r="PLK7" s="111"/>
      <c r="PLL7" s="111"/>
      <c r="PLM7" s="111"/>
      <c r="PLN7" s="111"/>
      <c r="PLO7" s="111"/>
      <c r="PLP7" s="111"/>
      <c r="PLQ7" s="111"/>
      <c r="PLR7" s="111"/>
      <c r="PLS7" s="111"/>
      <c r="PLT7" s="111"/>
      <c r="PLU7" s="111"/>
      <c r="PLV7" s="111"/>
      <c r="PLW7" s="111"/>
      <c r="PLX7" s="111"/>
      <c r="PLY7" s="111"/>
      <c r="PLZ7" s="111"/>
      <c r="PMA7" s="111"/>
      <c r="PMB7" s="111"/>
      <c r="PMC7" s="111"/>
      <c r="PMD7" s="111"/>
      <c r="PME7" s="111"/>
      <c r="PMF7" s="111"/>
      <c r="PMG7" s="111"/>
      <c r="PMH7" s="111"/>
      <c r="PMI7" s="111"/>
      <c r="PMJ7" s="111"/>
      <c r="PMK7" s="111"/>
      <c r="PML7" s="111"/>
      <c r="PMM7" s="111"/>
      <c r="PMN7" s="111"/>
      <c r="PMO7" s="111"/>
      <c r="PMP7" s="111"/>
      <c r="PMQ7" s="111"/>
      <c r="PMR7" s="111"/>
      <c r="PMS7" s="111"/>
      <c r="PMT7" s="111"/>
      <c r="PMU7" s="111"/>
      <c r="PMV7" s="111"/>
      <c r="PMW7" s="111"/>
      <c r="PMX7" s="111"/>
      <c r="PMY7" s="111"/>
      <c r="PMZ7" s="111"/>
      <c r="PNA7" s="111"/>
      <c r="PNB7" s="111"/>
      <c r="PNC7" s="111"/>
      <c r="PND7" s="111"/>
      <c r="PNE7" s="111"/>
      <c r="PNF7" s="111"/>
      <c r="PNG7" s="111"/>
      <c r="PNH7" s="111"/>
      <c r="PNI7" s="111"/>
      <c r="PNJ7" s="111"/>
      <c r="PNK7" s="111"/>
      <c r="PNL7" s="111"/>
      <c r="PNM7" s="111"/>
      <c r="PNN7" s="111"/>
      <c r="PNO7" s="111"/>
      <c r="PNP7" s="111"/>
      <c r="PNQ7" s="111"/>
      <c r="PNR7" s="111"/>
      <c r="PNS7" s="111"/>
      <c r="PNT7" s="111"/>
      <c r="PNU7" s="111"/>
      <c r="PNV7" s="111"/>
      <c r="PNW7" s="111"/>
      <c r="PNX7" s="111"/>
      <c r="PNY7" s="111"/>
      <c r="PNZ7" s="111"/>
      <c r="POA7" s="111"/>
      <c r="POB7" s="111"/>
      <c r="POC7" s="111"/>
      <c r="POD7" s="111"/>
      <c r="POE7" s="111"/>
      <c r="POF7" s="111"/>
      <c r="POG7" s="111"/>
      <c r="POH7" s="111"/>
      <c r="POI7" s="111"/>
      <c r="POJ7" s="111"/>
      <c r="POK7" s="111"/>
      <c r="POL7" s="111"/>
      <c r="POM7" s="111"/>
      <c r="PON7" s="111"/>
      <c r="POO7" s="111"/>
      <c r="POP7" s="111"/>
      <c r="POQ7" s="111"/>
      <c r="POR7" s="111"/>
      <c r="POS7" s="111"/>
      <c r="POT7" s="111"/>
      <c r="POU7" s="111"/>
      <c r="POV7" s="111"/>
      <c r="POW7" s="111"/>
      <c r="POX7" s="111"/>
      <c r="POY7" s="111"/>
      <c r="POZ7" s="111"/>
      <c r="PPA7" s="111"/>
      <c r="PPB7" s="111"/>
      <c r="PPC7" s="111"/>
      <c r="PPD7" s="111"/>
      <c r="PPE7" s="111"/>
      <c r="PPF7" s="111"/>
      <c r="PPG7" s="111"/>
      <c r="PPH7" s="111"/>
      <c r="PPI7" s="111"/>
      <c r="PPJ7" s="111"/>
      <c r="PPK7" s="111"/>
      <c r="PPL7" s="111"/>
      <c r="PPM7" s="111"/>
      <c r="PPN7" s="111"/>
      <c r="PPO7" s="111"/>
      <c r="PPP7" s="111"/>
      <c r="PPQ7" s="111"/>
      <c r="PPR7" s="111"/>
      <c r="PPS7" s="111"/>
      <c r="PPT7" s="111"/>
      <c r="PPU7" s="111"/>
      <c r="PPV7" s="111"/>
      <c r="PPW7" s="111"/>
      <c r="PPX7" s="111"/>
      <c r="PPY7" s="111"/>
      <c r="PPZ7" s="111"/>
      <c r="PQA7" s="111"/>
      <c r="PQB7" s="111"/>
      <c r="PQC7" s="111"/>
      <c r="PQD7" s="111"/>
      <c r="PQE7" s="111"/>
      <c r="PQF7" s="111"/>
      <c r="PQG7" s="111"/>
      <c r="PQH7" s="111"/>
      <c r="PQI7" s="111"/>
      <c r="PQJ7" s="111"/>
      <c r="PQK7" s="111"/>
      <c r="PQL7" s="111"/>
      <c r="PQM7" s="111"/>
      <c r="PQN7" s="111"/>
      <c r="PQO7" s="111"/>
      <c r="PQP7" s="111"/>
      <c r="PQQ7" s="111"/>
      <c r="PQR7" s="111"/>
      <c r="PQS7" s="111"/>
      <c r="PQT7" s="111"/>
      <c r="PQU7" s="111"/>
      <c r="PQV7" s="111"/>
      <c r="PQW7" s="111"/>
      <c r="PQX7" s="111"/>
      <c r="PQY7" s="111"/>
      <c r="PQZ7" s="111"/>
      <c r="PRA7" s="111"/>
      <c r="PRB7" s="111"/>
      <c r="PRC7" s="111"/>
      <c r="PRD7" s="111"/>
      <c r="PRE7" s="111"/>
      <c r="PRF7" s="111"/>
      <c r="PRG7" s="111"/>
      <c r="PRH7" s="111"/>
      <c r="PRI7" s="111"/>
      <c r="PRJ7" s="111"/>
      <c r="PRK7" s="111"/>
      <c r="PRL7" s="111"/>
      <c r="PRM7" s="111"/>
      <c r="PRN7" s="111"/>
      <c r="PRO7" s="111"/>
      <c r="PRP7" s="111"/>
      <c r="PRQ7" s="111"/>
      <c r="PRR7" s="111"/>
      <c r="PRS7" s="111"/>
      <c r="PRT7" s="111"/>
      <c r="PRU7" s="111"/>
      <c r="PRV7" s="111"/>
      <c r="PRW7" s="111"/>
      <c r="PRX7" s="111"/>
      <c r="PRY7" s="111"/>
      <c r="PRZ7" s="111"/>
      <c r="PSA7" s="111"/>
      <c r="PSB7" s="111"/>
      <c r="PSC7" s="111"/>
      <c r="PSD7" s="111"/>
      <c r="PSE7" s="111"/>
      <c r="PSF7" s="111"/>
      <c r="PSG7" s="111"/>
      <c r="PSH7" s="111"/>
      <c r="PSI7" s="111"/>
      <c r="PSJ7" s="111"/>
      <c r="PSK7" s="111"/>
      <c r="PSL7" s="111"/>
      <c r="PSM7" s="111"/>
      <c r="PSN7" s="111"/>
      <c r="PSO7" s="111"/>
      <c r="PSP7" s="111"/>
      <c r="PSQ7" s="111"/>
      <c r="PSR7" s="111"/>
      <c r="PSS7" s="111"/>
      <c r="PST7" s="111"/>
      <c r="PSU7" s="111"/>
      <c r="PSV7" s="111"/>
      <c r="PSW7" s="111"/>
      <c r="PSX7" s="111"/>
      <c r="PSY7" s="111"/>
      <c r="PSZ7" s="111"/>
      <c r="PTA7" s="111"/>
      <c r="PTB7" s="111"/>
      <c r="PTC7" s="111"/>
      <c r="PTD7" s="111"/>
      <c r="PTE7" s="111"/>
      <c r="PTF7" s="111"/>
      <c r="PTG7" s="111"/>
      <c r="PTH7" s="111"/>
      <c r="PTI7" s="111"/>
      <c r="PTJ7" s="111"/>
      <c r="PTK7" s="111"/>
      <c r="PTL7" s="111"/>
      <c r="PTM7" s="111"/>
      <c r="PTN7" s="111"/>
      <c r="PTO7" s="111"/>
      <c r="PTP7" s="111"/>
      <c r="PTQ7" s="111"/>
      <c r="PTR7" s="111"/>
      <c r="PTS7" s="111"/>
      <c r="PTT7" s="111"/>
      <c r="PTU7" s="111"/>
      <c r="PTV7" s="111"/>
      <c r="PTW7" s="111"/>
      <c r="PTX7" s="111"/>
      <c r="PTY7" s="111"/>
      <c r="PTZ7" s="111"/>
      <c r="PUA7" s="111"/>
      <c r="PUB7" s="111"/>
      <c r="PUC7" s="111"/>
      <c r="PUD7" s="111"/>
      <c r="PUE7" s="111"/>
      <c r="PUF7" s="111"/>
      <c r="PUG7" s="111"/>
      <c r="PUH7" s="111"/>
      <c r="PUI7" s="111"/>
      <c r="PUJ7" s="111"/>
      <c r="PUK7" s="111"/>
      <c r="PUL7" s="111"/>
      <c r="PUM7" s="111"/>
      <c r="PUN7" s="111"/>
      <c r="PUO7" s="111"/>
      <c r="PUP7" s="111"/>
      <c r="PUQ7" s="111"/>
      <c r="PUR7" s="111"/>
      <c r="PUS7" s="111"/>
      <c r="PUT7" s="111"/>
      <c r="PUU7" s="111"/>
      <c r="PUV7" s="111"/>
      <c r="PUW7" s="111"/>
      <c r="PUX7" s="111"/>
      <c r="PUY7" s="111"/>
      <c r="PUZ7" s="111"/>
      <c r="PVA7" s="111"/>
      <c r="PVB7" s="111"/>
      <c r="PVC7" s="111"/>
      <c r="PVD7" s="111"/>
      <c r="PVE7" s="111"/>
      <c r="PVF7" s="111"/>
      <c r="PVG7" s="111"/>
      <c r="PVH7" s="111"/>
      <c r="PVI7" s="111"/>
      <c r="PVJ7" s="111"/>
      <c r="PVK7" s="111"/>
      <c r="PVL7" s="111"/>
      <c r="PVM7" s="111"/>
      <c r="PVN7" s="111"/>
      <c r="PVO7" s="111"/>
      <c r="PVP7" s="111"/>
      <c r="PVQ7" s="111"/>
      <c r="PVR7" s="111"/>
      <c r="PVS7" s="111"/>
      <c r="PVT7" s="111"/>
      <c r="PVU7" s="111"/>
      <c r="PVV7" s="111"/>
      <c r="PVW7" s="111"/>
      <c r="PVX7" s="111"/>
      <c r="PVY7" s="111"/>
      <c r="PVZ7" s="111"/>
      <c r="PWA7" s="111"/>
      <c r="PWB7" s="111"/>
      <c r="PWC7" s="111"/>
      <c r="PWD7" s="111"/>
      <c r="PWE7" s="111"/>
      <c r="PWF7" s="111"/>
      <c r="PWG7" s="111"/>
      <c r="PWH7" s="111"/>
      <c r="PWI7" s="111"/>
      <c r="PWJ7" s="111"/>
      <c r="PWK7" s="111"/>
      <c r="PWL7" s="111"/>
      <c r="PWM7" s="111"/>
      <c r="PWN7" s="111"/>
      <c r="PWO7" s="111"/>
      <c r="PWP7" s="111"/>
      <c r="PWQ7" s="111"/>
      <c r="PWR7" s="111"/>
      <c r="PWS7" s="111"/>
      <c r="PWT7" s="111"/>
      <c r="PWU7" s="111"/>
      <c r="PWV7" s="111"/>
      <c r="PWW7" s="111"/>
      <c r="PWX7" s="111"/>
      <c r="PWY7" s="111"/>
      <c r="PWZ7" s="111"/>
      <c r="PXA7" s="111"/>
      <c r="PXB7" s="111"/>
      <c r="PXC7" s="111"/>
      <c r="PXD7" s="111"/>
      <c r="PXE7" s="111"/>
      <c r="PXF7" s="111"/>
      <c r="PXG7" s="111"/>
      <c r="PXH7" s="111"/>
      <c r="PXI7" s="111"/>
      <c r="PXJ7" s="111"/>
      <c r="PXK7" s="111"/>
      <c r="PXL7" s="111"/>
      <c r="PXM7" s="111"/>
      <c r="PXN7" s="111"/>
      <c r="PXO7" s="111"/>
      <c r="PXP7" s="111"/>
      <c r="PXQ7" s="111"/>
      <c r="PXR7" s="111"/>
      <c r="PXS7" s="111"/>
      <c r="PXT7" s="111"/>
      <c r="PXU7" s="111"/>
      <c r="PXV7" s="111"/>
      <c r="PXW7" s="111"/>
      <c r="PXX7" s="111"/>
      <c r="PXY7" s="111"/>
      <c r="PXZ7" s="111"/>
      <c r="PYA7" s="111"/>
      <c r="PYB7" s="111"/>
      <c r="PYC7" s="111"/>
      <c r="PYD7" s="111"/>
      <c r="PYE7" s="111"/>
      <c r="PYF7" s="111"/>
      <c r="PYG7" s="111"/>
      <c r="PYH7" s="111"/>
      <c r="PYI7" s="111"/>
      <c r="PYJ7" s="111"/>
      <c r="PYK7" s="111"/>
      <c r="PYL7" s="111"/>
      <c r="PYM7" s="111"/>
      <c r="PYN7" s="111"/>
      <c r="PYO7" s="111"/>
      <c r="PYP7" s="111"/>
      <c r="PYQ7" s="111"/>
      <c r="PYR7" s="111"/>
      <c r="PYS7" s="111"/>
      <c r="PYT7" s="111"/>
      <c r="PYU7" s="111"/>
      <c r="PYV7" s="111"/>
      <c r="PYW7" s="111"/>
      <c r="PYX7" s="111"/>
      <c r="PYY7" s="111"/>
      <c r="PYZ7" s="111"/>
      <c r="PZA7" s="111"/>
      <c r="PZB7" s="111"/>
      <c r="PZC7" s="111"/>
      <c r="PZD7" s="111"/>
      <c r="PZE7" s="111"/>
      <c r="PZF7" s="111"/>
      <c r="PZG7" s="111"/>
      <c r="PZH7" s="111"/>
      <c r="PZI7" s="111"/>
      <c r="PZJ7" s="111"/>
      <c r="PZK7" s="111"/>
      <c r="PZL7" s="111"/>
      <c r="PZM7" s="111"/>
      <c r="PZN7" s="111"/>
      <c r="PZO7" s="111"/>
      <c r="PZP7" s="111"/>
      <c r="PZQ7" s="111"/>
      <c r="PZR7" s="111"/>
      <c r="PZS7" s="111"/>
      <c r="PZT7" s="111"/>
      <c r="PZU7" s="111"/>
      <c r="PZV7" s="111"/>
      <c r="PZW7" s="111"/>
      <c r="PZX7" s="111"/>
      <c r="PZY7" s="111"/>
      <c r="PZZ7" s="111"/>
      <c r="QAA7" s="111"/>
      <c r="QAB7" s="111"/>
      <c r="QAC7" s="111"/>
      <c r="QAD7" s="111"/>
      <c r="QAE7" s="111"/>
      <c r="QAF7" s="111"/>
      <c r="QAG7" s="111"/>
      <c r="QAH7" s="111"/>
      <c r="QAI7" s="111"/>
      <c r="QAJ7" s="111"/>
      <c r="QAK7" s="111"/>
      <c r="QAL7" s="111"/>
      <c r="QAM7" s="111"/>
      <c r="QAN7" s="111"/>
      <c r="QAO7" s="111"/>
      <c r="QAP7" s="111"/>
      <c r="QAQ7" s="111"/>
      <c r="QAR7" s="111"/>
      <c r="QAS7" s="111"/>
      <c r="QAT7" s="111"/>
      <c r="QAU7" s="111"/>
      <c r="QAV7" s="111"/>
      <c r="QAW7" s="111"/>
      <c r="QAX7" s="111"/>
      <c r="QAY7" s="111"/>
      <c r="QAZ7" s="111"/>
      <c r="QBA7" s="111"/>
      <c r="QBB7" s="111"/>
      <c r="QBC7" s="111"/>
      <c r="QBD7" s="111"/>
      <c r="QBE7" s="111"/>
      <c r="QBF7" s="111"/>
      <c r="QBG7" s="111"/>
      <c r="QBH7" s="111"/>
      <c r="QBI7" s="111"/>
      <c r="QBJ7" s="111"/>
      <c r="QBK7" s="111"/>
      <c r="QBL7" s="111"/>
      <c r="QBM7" s="111"/>
      <c r="QBN7" s="111"/>
      <c r="QBO7" s="111"/>
      <c r="QBP7" s="111"/>
      <c r="QBQ7" s="111"/>
      <c r="QBR7" s="111"/>
      <c r="QBS7" s="111"/>
      <c r="QBT7" s="111"/>
      <c r="QBU7" s="111"/>
      <c r="QBV7" s="111"/>
      <c r="QBW7" s="111"/>
      <c r="QBX7" s="111"/>
      <c r="QBY7" s="111"/>
      <c r="QBZ7" s="111"/>
      <c r="QCA7" s="111"/>
      <c r="QCB7" s="111"/>
      <c r="QCC7" s="111"/>
      <c r="QCD7" s="111"/>
      <c r="QCE7" s="111"/>
      <c r="QCF7" s="111"/>
      <c r="QCG7" s="111"/>
      <c r="QCH7" s="111"/>
      <c r="QCI7" s="111"/>
      <c r="QCJ7" s="111"/>
      <c r="QCK7" s="111"/>
      <c r="QCL7" s="111"/>
      <c r="QCM7" s="111"/>
      <c r="QCN7" s="111"/>
      <c r="QCO7" s="111"/>
      <c r="QCP7" s="111"/>
      <c r="QCQ7" s="111"/>
      <c r="QCR7" s="111"/>
      <c r="QCS7" s="111"/>
      <c r="QCT7" s="111"/>
      <c r="QCU7" s="111"/>
      <c r="QCV7" s="111"/>
      <c r="QCW7" s="111"/>
      <c r="QCX7" s="111"/>
      <c r="QCY7" s="111"/>
      <c r="QCZ7" s="111"/>
      <c r="QDA7" s="111"/>
      <c r="QDB7" s="111"/>
      <c r="QDC7" s="111"/>
      <c r="QDD7" s="111"/>
      <c r="QDE7" s="111"/>
      <c r="QDF7" s="111"/>
      <c r="QDG7" s="111"/>
      <c r="QDH7" s="111"/>
      <c r="QDI7" s="111"/>
      <c r="QDJ7" s="111"/>
      <c r="QDK7" s="111"/>
      <c r="QDL7" s="111"/>
      <c r="QDM7" s="111"/>
      <c r="QDN7" s="111"/>
      <c r="QDO7" s="111"/>
      <c r="QDP7" s="111"/>
      <c r="QDQ7" s="111"/>
      <c r="QDR7" s="111"/>
      <c r="QDS7" s="111"/>
      <c r="QDT7" s="111"/>
      <c r="QDU7" s="111"/>
      <c r="QDV7" s="111"/>
      <c r="QDW7" s="111"/>
      <c r="QDX7" s="111"/>
      <c r="QDY7" s="111"/>
      <c r="QDZ7" s="111"/>
      <c r="QEA7" s="111"/>
      <c r="QEB7" s="111"/>
      <c r="QEC7" s="111"/>
      <c r="QED7" s="111"/>
      <c r="QEE7" s="111"/>
      <c r="QEF7" s="111"/>
      <c r="QEG7" s="111"/>
      <c r="QEH7" s="111"/>
      <c r="QEI7" s="111"/>
      <c r="QEJ7" s="111"/>
      <c r="QEK7" s="111"/>
      <c r="QEL7" s="111"/>
      <c r="QEM7" s="111"/>
      <c r="QEN7" s="111"/>
      <c r="QEO7" s="111"/>
      <c r="QEP7" s="111"/>
      <c r="QEQ7" s="111"/>
      <c r="QER7" s="111"/>
      <c r="QES7" s="111"/>
      <c r="QET7" s="111"/>
      <c r="QEU7" s="111"/>
      <c r="QEV7" s="111"/>
      <c r="QEW7" s="111"/>
      <c r="QEX7" s="111"/>
      <c r="QEY7" s="111"/>
      <c r="QEZ7" s="111"/>
      <c r="QFA7" s="111"/>
      <c r="QFB7" s="111"/>
      <c r="QFC7" s="111"/>
      <c r="QFD7" s="111"/>
      <c r="QFE7" s="111"/>
      <c r="QFF7" s="111"/>
      <c r="QFG7" s="111"/>
      <c r="QFH7" s="111"/>
      <c r="QFI7" s="111"/>
      <c r="QFJ7" s="111"/>
      <c r="QFK7" s="111"/>
      <c r="QFL7" s="111"/>
      <c r="QFM7" s="111"/>
      <c r="QFN7" s="111"/>
      <c r="QFO7" s="111"/>
      <c r="QFP7" s="111"/>
      <c r="QFQ7" s="111"/>
      <c r="QFR7" s="111"/>
      <c r="QFS7" s="111"/>
      <c r="QFT7" s="111"/>
      <c r="QFU7" s="111"/>
      <c r="QFV7" s="111"/>
      <c r="QFW7" s="111"/>
      <c r="QFX7" s="111"/>
      <c r="QFY7" s="111"/>
      <c r="QFZ7" s="111"/>
      <c r="QGA7" s="111"/>
      <c r="QGB7" s="111"/>
      <c r="QGC7" s="111"/>
      <c r="QGD7" s="111"/>
      <c r="QGE7" s="111"/>
      <c r="QGF7" s="111"/>
      <c r="QGG7" s="111"/>
      <c r="QGH7" s="111"/>
      <c r="QGI7" s="111"/>
      <c r="QGJ7" s="111"/>
      <c r="QGK7" s="111"/>
      <c r="QGL7" s="111"/>
      <c r="QGM7" s="111"/>
      <c r="QGN7" s="111"/>
      <c r="QGO7" s="111"/>
      <c r="QGP7" s="111"/>
      <c r="QGQ7" s="111"/>
      <c r="QGR7" s="111"/>
      <c r="QGS7" s="111"/>
      <c r="QGT7" s="111"/>
      <c r="QGU7" s="111"/>
      <c r="QGV7" s="111"/>
      <c r="QGW7" s="111"/>
      <c r="QGX7" s="111"/>
      <c r="QGY7" s="111"/>
      <c r="QGZ7" s="111"/>
      <c r="QHA7" s="111"/>
      <c r="QHB7" s="111"/>
      <c r="QHC7" s="111"/>
      <c r="QHD7" s="111"/>
      <c r="QHE7" s="111"/>
      <c r="QHF7" s="111"/>
      <c r="QHG7" s="111"/>
      <c r="QHH7" s="111"/>
      <c r="QHI7" s="111"/>
      <c r="QHJ7" s="111"/>
      <c r="QHK7" s="111"/>
      <c r="QHL7" s="111"/>
      <c r="QHM7" s="111"/>
      <c r="QHN7" s="111"/>
      <c r="QHO7" s="111"/>
      <c r="QHP7" s="111"/>
      <c r="QHQ7" s="111"/>
      <c r="QHR7" s="111"/>
      <c r="QHS7" s="111"/>
      <c r="QHT7" s="111"/>
      <c r="QHU7" s="111"/>
      <c r="QHV7" s="111"/>
      <c r="QHW7" s="111"/>
      <c r="QHX7" s="111"/>
      <c r="QHY7" s="111"/>
      <c r="QHZ7" s="111"/>
      <c r="QIA7" s="111"/>
      <c r="QIB7" s="111"/>
      <c r="QIC7" s="111"/>
      <c r="QID7" s="111"/>
      <c r="QIE7" s="111"/>
      <c r="QIF7" s="111"/>
      <c r="QIG7" s="111"/>
      <c r="QIH7" s="111"/>
      <c r="QII7" s="111"/>
      <c r="QIJ7" s="111"/>
      <c r="QIK7" s="111"/>
      <c r="QIL7" s="111"/>
      <c r="QIM7" s="111"/>
      <c r="QIN7" s="111"/>
      <c r="QIO7" s="111"/>
      <c r="QIP7" s="111"/>
      <c r="QIQ7" s="111"/>
      <c r="QIR7" s="111"/>
      <c r="QIS7" s="111"/>
      <c r="QIT7" s="111"/>
      <c r="QIU7" s="111"/>
      <c r="QIV7" s="111"/>
      <c r="QIW7" s="111"/>
      <c r="QIX7" s="111"/>
      <c r="QIY7" s="111"/>
      <c r="QIZ7" s="111"/>
      <c r="QJA7" s="111"/>
      <c r="QJB7" s="111"/>
      <c r="QJC7" s="111"/>
      <c r="QJD7" s="111"/>
      <c r="QJE7" s="111"/>
      <c r="QJF7" s="111"/>
      <c r="QJG7" s="111"/>
      <c r="QJH7" s="111"/>
      <c r="QJI7" s="111"/>
      <c r="QJJ7" s="111"/>
      <c r="QJK7" s="111"/>
      <c r="QJL7" s="111"/>
      <c r="QJM7" s="111"/>
      <c r="QJN7" s="111"/>
      <c r="QJO7" s="111"/>
      <c r="QJP7" s="111"/>
      <c r="QJQ7" s="111"/>
      <c r="QJR7" s="111"/>
      <c r="QJS7" s="111"/>
      <c r="QJT7" s="111"/>
      <c r="QJU7" s="111"/>
      <c r="QJV7" s="111"/>
      <c r="QJW7" s="111"/>
      <c r="QJX7" s="111"/>
      <c r="QJY7" s="111"/>
      <c r="QJZ7" s="111"/>
      <c r="QKA7" s="111"/>
      <c r="QKB7" s="111"/>
      <c r="QKC7" s="111"/>
      <c r="QKD7" s="111"/>
      <c r="QKE7" s="111"/>
      <c r="QKF7" s="111"/>
      <c r="QKG7" s="111"/>
      <c r="QKH7" s="111"/>
      <c r="QKI7" s="111"/>
      <c r="QKJ7" s="111"/>
      <c r="QKK7" s="111"/>
      <c r="QKL7" s="111"/>
      <c r="QKM7" s="111"/>
      <c r="QKN7" s="111"/>
      <c r="QKO7" s="111"/>
      <c r="QKP7" s="111"/>
      <c r="QKQ7" s="111"/>
      <c r="QKR7" s="111"/>
      <c r="QKS7" s="111"/>
      <c r="QKT7" s="111"/>
      <c r="QKU7" s="111"/>
      <c r="QKV7" s="111"/>
      <c r="QKW7" s="111"/>
      <c r="QKX7" s="111"/>
      <c r="QKY7" s="111"/>
      <c r="QKZ7" s="111"/>
      <c r="QLA7" s="111"/>
      <c r="QLB7" s="111"/>
      <c r="QLC7" s="111"/>
      <c r="QLD7" s="111"/>
      <c r="QLE7" s="111"/>
      <c r="QLF7" s="111"/>
      <c r="QLG7" s="111"/>
      <c r="QLH7" s="111"/>
      <c r="QLI7" s="111"/>
      <c r="QLJ7" s="111"/>
      <c r="QLK7" s="111"/>
      <c r="QLL7" s="111"/>
      <c r="QLM7" s="111"/>
      <c r="QLN7" s="111"/>
      <c r="QLO7" s="111"/>
      <c r="QLP7" s="111"/>
      <c r="QLQ7" s="111"/>
      <c r="QLR7" s="111"/>
      <c r="QLS7" s="111"/>
      <c r="QLT7" s="111"/>
      <c r="QLU7" s="111"/>
      <c r="QLV7" s="111"/>
      <c r="QLW7" s="111"/>
      <c r="QLX7" s="111"/>
      <c r="QLY7" s="111"/>
      <c r="QLZ7" s="111"/>
      <c r="QMA7" s="111"/>
      <c r="QMB7" s="111"/>
      <c r="QMC7" s="111"/>
      <c r="QMD7" s="111"/>
      <c r="QME7" s="111"/>
      <c r="QMF7" s="111"/>
      <c r="QMG7" s="111"/>
      <c r="QMH7" s="111"/>
      <c r="QMI7" s="111"/>
      <c r="QMJ7" s="111"/>
      <c r="QMK7" s="111"/>
      <c r="QML7" s="111"/>
      <c r="QMM7" s="111"/>
      <c r="QMN7" s="111"/>
      <c r="QMO7" s="111"/>
      <c r="QMP7" s="111"/>
      <c r="QMQ7" s="111"/>
      <c r="QMR7" s="111"/>
      <c r="QMS7" s="111"/>
      <c r="QMT7" s="111"/>
      <c r="QMU7" s="111"/>
      <c r="QMV7" s="111"/>
      <c r="QMW7" s="111"/>
      <c r="QMX7" s="111"/>
      <c r="QMY7" s="111"/>
      <c r="QMZ7" s="111"/>
      <c r="QNA7" s="111"/>
      <c r="QNB7" s="111"/>
      <c r="QNC7" s="111"/>
      <c r="QND7" s="111"/>
      <c r="QNE7" s="111"/>
      <c r="QNF7" s="111"/>
      <c r="QNG7" s="111"/>
      <c r="QNH7" s="111"/>
      <c r="QNI7" s="111"/>
      <c r="QNJ7" s="111"/>
      <c r="QNK7" s="111"/>
      <c r="QNL7" s="111"/>
      <c r="QNM7" s="111"/>
      <c r="QNN7" s="111"/>
      <c r="QNO7" s="111"/>
      <c r="QNP7" s="111"/>
      <c r="QNQ7" s="111"/>
      <c r="QNR7" s="111"/>
      <c r="QNS7" s="111"/>
      <c r="QNT7" s="111"/>
      <c r="QNU7" s="111"/>
      <c r="QNV7" s="111"/>
      <c r="QNW7" s="111"/>
      <c r="QNX7" s="111"/>
      <c r="QNY7" s="111"/>
      <c r="QNZ7" s="111"/>
      <c r="QOA7" s="111"/>
      <c r="QOB7" s="111"/>
      <c r="QOC7" s="111"/>
      <c r="QOD7" s="111"/>
      <c r="QOE7" s="111"/>
      <c r="QOF7" s="111"/>
      <c r="QOG7" s="111"/>
      <c r="QOH7" s="111"/>
      <c r="QOI7" s="111"/>
      <c r="QOJ7" s="111"/>
      <c r="QOK7" s="111"/>
      <c r="QOL7" s="111"/>
      <c r="QOM7" s="111"/>
      <c r="QON7" s="111"/>
      <c r="QOO7" s="111"/>
      <c r="QOP7" s="111"/>
      <c r="QOQ7" s="111"/>
      <c r="QOR7" s="111"/>
      <c r="QOS7" s="111"/>
      <c r="QOT7" s="111"/>
      <c r="QOU7" s="111"/>
      <c r="QOV7" s="111"/>
      <c r="QOW7" s="111"/>
      <c r="QOX7" s="111"/>
      <c r="QOY7" s="111"/>
      <c r="QOZ7" s="111"/>
      <c r="QPA7" s="111"/>
      <c r="QPB7" s="111"/>
      <c r="QPC7" s="111"/>
      <c r="QPD7" s="111"/>
      <c r="QPE7" s="111"/>
      <c r="QPF7" s="111"/>
      <c r="QPG7" s="111"/>
      <c r="QPH7" s="111"/>
      <c r="QPI7" s="111"/>
      <c r="QPJ7" s="111"/>
      <c r="QPK7" s="111"/>
      <c r="QPL7" s="111"/>
      <c r="QPM7" s="111"/>
      <c r="QPN7" s="111"/>
      <c r="QPO7" s="111"/>
      <c r="QPP7" s="111"/>
      <c r="QPQ7" s="111"/>
      <c r="QPR7" s="111"/>
      <c r="QPS7" s="111"/>
      <c r="QPT7" s="111"/>
      <c r="QPU7" s="111"/>
      <c r="QPV7" s="111"/>
      <c r="QPW7" s="111"/>
      <c r="QPX7" s="111"/>
      <c r="QPY7" s="111"/>
      <c r="QPZ7" s="111"/>
      <c r="QQA7" s="111"/>
      <c r="QQB7" s="111"/>
      <c r="QQC7" s="111"/>
      <c r="QQD7" s="111"/>
      <c r="QQE7" s="111"/>
      <c r="QQF7" s="111"/>
      <c r="QQG7" s="111"/>
      <c r="QQH7" s="111"/>
      <c r="QQI7" s="111"/>
      <c r="QQJ7" s="111"/>
      <c r="QQK7" s="111"/>
      <c r="QQL7" s="111"/>
      <c r="QQM7" s="111"/>
      <c r="QQN7" s="111"/>
      <c r="QQO7" s="111"/>
      <c r="QQP7" s="111"/>
      <c r="QQQ7" s="111"/>
      <c r="QQR7" s="111"/>
      <c r="QQS7" s="111"/>
      <c r="QQT7" s="111"/>
      <c r="QQU7" s="111"/>
      <c r="QQV7" s="111"/>
      <c r="QQW7" s="111"/>
      <c r="QQX7" s="111"/>
      <c r="QQY7" s="111"/>
      <c r="QQZ7" s="111"/>
      <c r="QRA7" s="111"/>
      <c r="QRB7" s="111"/>
      <c r="QRC7" s="111"/>
      <c r="QRD7" s="111"/>
      <c r="QRE7" s="111"/>
      <c r="QRF7" s="111"/>
      <c r="QRG7" s="111"/>
      <c r="QRH7" s="111"/>
      <c r="QRI7" s="111"/>
      <c r="QRJ7" s="111"/>
      <c r="QRK7" s="111"/>
      <c r="QRL7" s="111"/>
      <c r="QRM7" s="111"/>
      <c r="QRN7" s="111"/>
      <c r="QRO7" s="111"/>
      <c r="QRP7" s="111"/>
      <c r="QRQ7" s="111"/>
      <c r="QRR7" s="111"/>
      <c r="QRS7" s="111"/>
      <c r="QRT7" s="111"/>
      <c r="QRU7" s="111"/>
      <c r="QRV7" s="111"/>
      <c r="QRW7" s="111"/>
      <c r="QRX7" s="111"/>
      <c r="QRY7" s="111"/>
      <c r="QRZ7" s="111"/>
      <c r="QSA7" s="111"/>
      <c r="QSB7" s="111"/>
      <c r="QSC7" s="111"/>
      <c r="QSD7" s="111"/>
      <c r="QSE7" s="111"/>
      <c r="QSF7" s="111"/>
      <c r="QSG7" s="111"/>
      <c r="QSH7" s="111"/>
      <c r="QSI7" s="111"/>
      <c r="QSJ7" s="111"/>
      <c r="QSK7" s="111"/>
      <c r="QSL7" s="111"/>
      <c r="QSM7" s="111"/>
      <c r="QSN7" s="111"/>
      <c r="QSO7" s="111"/>
      <c r="QSP7" s="111"/>
      <c r="QSQ7" s="111"/>
      <c r="QSR7" s="111"/>
      <c r="QSS7" s="111"/>
      <c r="QST7" s="111"/>
      <c r="QSU7" s="111"/>
      <c r="QSV7" s="111"/>
      <c r="QSW7" s="111"/>
      <c r="QSX7" s="111"/>
      <c r="QSY7" s="111"/>
      <c r="QSZ7" s="111"/>
      <c r="QTA7" s="111"/>
      <c r="QTB7" s="111"/>
      <c r="QTC7" s="111"/>
      <c r="QTD7" s="111"/>
      <c r="QTE7" s="111"/>
      <c r="QTF7" s="111"/>
      <c r="QTG7" s="111"/>
      <c r="QTH7" s="111"/>
      <c r="QTI7" s="111"/>
      <c r="QTJ7" s="111"/>
      <c r="QTK7" s="111"/>
      <c r="QTL7" s="111"/>
      <c r="QTM7" s="111"/>
      <c r="QTN7" s="111"/>
      <c r="QTO7" s="111"/>
      <c r="QTP7" s="111"/>
      <c r="QTQ7" s="111"/>
      <c r="QTR7" s="111"/>
      <c r="QTS7" s="111"/>
      <c r="QTT7" s="111"/>
      <c r="QTU7" s="111"/>
      <c r="QTV7" s="111"/>
      <c r="QTW7" s="111"/>
      <c r="QTX7" s="111"/>
      <c r="QTY7" s="111"/>
      <c r="QTZ7" s="111"/>
      <c r="QUA7" s="111"/>
      <c r="QUB7" s="111"/>
      <c r="QUC7" s="111"/>
      <c r="QUD7" s="111"/>
      <c r="QUE7" s="111"/>
      <c r="QUF7" s="111"/>
      <c r="QUG7" s="111"/>
      <c r="QUH7" s="111"/>
      <c r="QUI7" s="111"/>
      <c r="QUJ7" s="111"/>
      <c r="QUK7" s="111"/>
      <c r="QUL7" s="111"/>
      <c r="QUM7" s="111"/>
      <c r="QUN7" s="111"/>
      <c r="QUO7" s="111"/>
      <c r="QUP7" s="111"/>
      <c r="QUQ7" s="111"/>
      <c r="QUR7" s="111"/>
      <c r="QUS7" s="111"/>
      <c r="QUT7" s="111"/>
      <c r="QUU7" s="111"/>
      <c r="QUV7" s="111"/>
      <c r="QUW7" s="111"/>
      <c r="QUX7" s="111"/>
      <c r="QUY7" s="111"/>
      <c r="QUZ7" s="111"/>
      <c r="QVA7" s="111"/>
      <c r="QVB7" s="111"/>
      <c r="QVC7" s="111"/>
      <c r="QVD7" s="111"/>
      <c r="QVE7" s="111"/>
      <c r="QVF7" s="111"/>
      <c r="QVG7" s="111"/>
      <c r="QVH7" s="111"/>
      <c r="QVI7" s="111"/>
      <c r="QVJ7" s="111"/>
      <c r="QVK7" s="111"/>
      <c r="QVL7" s="111"/>
      <c r="QVM7" s="111"/>
      <c r="QVN7" s="111"/>
      <c r="QVO7" s="111"/>
      <c r="QVP7" s="111"/>
      <c r="QVQ7" s="111"/>
      <c r="QVR7" s="111"/>
      <c r="QVS7" s="111"/>
      <c r="QVT7" s="111"/>
      <c r="QVU7" s="111"/>
      <c r="QVV7" s="111"/>
      <c r="QVW7" s="111"/>
      <c r="QVX7" s="111"/>
      <c r="QVY7" s="111"/>
      <c r="QVZ7" s="111"/>
      <c r="QWA7" s="111"/>
      <c r="QWB7" s="111"/>
      <c r="QWC7" s="111"/>
      <c r="QWD7" s="111"/>
      <c r="QWE7" s="111"/>
      <c r="QWF7" s="111"/>
      <c r="QWG7" s="111"/>
      <c r="QWH7" s="111"/>
      <c r="QWI7" s="111"/>
      <c r="QWJ7" s="111"/>
      <c r="QWK7" s="111"/>
      <c r="QWL7" s="111"/>
      <c r="QWM7" s="111"/>
      <c r="QWN7" s="111"/>
      <c r="QWO7" s="111"/>
      <c r="QWP7" s="111"/>
      <c r="QWQ7" s="111"/>
      <c r="QWR7" s="111"/>
      <c r="QWS7" s="111"/>
      <c r="QWT7" s="111"/>
      <c r="QWU7" s="111"/>
      <c r="QWV7" s="111"/>
      <c r="QWW7" s="111"/>
      <c r="QWX7" s="111"/>
      <c r="QWY7" s="111"/>
      <c r="QWZ7" s="111"/>
      <c r="QXA7" s="111"/>
      <c r="QXB7" s="111"/>
      <c r="QXC7" s="111"/>
      <c r="QXD7" s="111"/>
      <c r="QXE7" s="111"/>
      <c r="QXF7" s="111"/>
      <c r="QXG7" s="111"/>
      <c r="QXH7" s="111"/>
      <c r="QXI7" s="111"/>
      <c r="QXJ7" s="111"/>
      <c r="QXK7" s="111"/>
      <c r="QXL7" s="111"/>
      <c r="QXM7" s="111"/>
      <c r="QXN7" s="111"/>
      <c r="QXO7" s="111"/>
      <c r="QXP7" s="111"/>
      <c r="QXQ7" s="111"/>
      <c r="QXR7" s="111"/>
      <c r="QXS7" s="111"/>
      <c r="QXT7" s="111"/>
      <c r="QXU7" s="111"/>
      <c r="QXV7" s="111"/>
      <c r="QXW7" s="111"/>
      <c r="QXX7" s="111"/>
      <c r="QXY7" s="111"/>
      <c r="QXZ7" s="111"/>
      <c r="QYA7" s="111"/>
      <c r="QYB7" s="111"/>
      <c r="QYC7" s="111"/>
      <c r="QYD7" s="111"/>
      <c r="QYE7" s="111"/>
      <c r="QYF7" s="111"/>
      <c r="QYG7" s="111"/>
      <c r="QYH7" s="111"/>
      <c r="QYI7" s="111"/>
      <c r="QYJ7" s="111"/>
      <c r="QYK7" s="111"/>
      <c r="QYL7" s="111"/>
      <c r="QYM7" s="111"/>
      <c r="QYN7" s="111"/>
      <c r="QYO7" s="111"/>
      <c r="QYP7" s="111"/>
      <c r="QYQ7" s="111"/>
      <c r="QYR7" s="111"/>
      <c r="QYS7" s="111"/>
      <c r="QYT7" s="111"/>
      <c r="QYU7" s="111"/>
      <c r="QYV7" s="111"/>
      <c r="QYW7" s="111"/>
      <c r="QYX7" s="111"/>
      <c r="QYY7" s="111"/>
      <c r="QYZ7" s="111"/>
      <c r="QZA7" s="111"/>
      <c r="QZB7" s="111"/>
      <c r="QZC7" s="111"/>
      <c r="QZD7" s="111"/>
      <c r="QZE7" s="111"/>
      <c r="QZF7" s="111"/>
      <c r="QZG7" s="111"/>
      <c r="QZH7" s="111"/>
      <c r="QZI7" s="111"/>
      <c r="QZJ7" s="111"/>
      <c r="QZK7" s="111"/>
      <c r="QZL7" s="111"/>
      <c r="QZM7" s="111"/>
      <c r="QZN7" s="111"/>
      <c r="QZO7" s="111"/>
      <c r="QZP7" s="111"/>
      <c r="QZQ7" s="111"/>
      <c r="QZR7" s="111"/>
      <c r="QZS7" s="111"/>
      <c r="QZT7" s="111"/>
      <c r="QZU7" s="111"/>
      <c r="QZV7" s="111"/>
      <c r="QZW7" s="111"/>
      <c r="QZX7" s="111"/>
      <c r="QZY7" s="111"/>
      <c r="QZZ7" s="111"/>
      <c r="RAA7" s="111"/>
      <c r="RAB7" s="111"/>
      <c r="RAC7" s="111"/>
      <c r="RAD7" s="111"/>
      <c r="RAE7" s="111"/>
      <c r="RAF7" s="111"/>
      <c r="RAG7" s="111"/>
      <c r="RAH7" s="111"/>
      <c r="RAI7" s="111"/>
      <c r="RAJ7" s="111"/>
      <c r="RAK7" s="111"/>
      <c r="RAL7" s="111"/>
      <c r="RAM7" s="111"/>
      <c r="RAN7" s="111"/>
      <c r="RAO7" s="111"/>
      <c r="RAP7" s="111"/>
      <c r="RAQ7" s="111"/>
      <c r="RAR7" s="111"/>
      <c r="RAS7" s="111"/>
      <c r="RAT7" s="111"/>
      <c r="RAU7" s="111"/>
      <c r="RAV7" s="111"/>
      <c r="RAW7" s="111"/>
      <c r="RAX7" s="111"/>
      <c r="RAY7" s="111"/>
      <c r="RAZ7" s="111"/>
      <c r="RBA7" s="111"/>
      <c r="RBB7" s="111"/>
      <c r="RBC7" s="111"/>
      <c r="RBD7" s="111"/>
      <c r="RBE7" s="111"/>
      <c r="RBF7" s="111"/>
      <c r="RBG7" s="111"/>
      <c r="RBH7" s="111"/>
      <c r="RBI7" s="111"/>
      <c r="RBJ7" s="111"/>
      <c r="RBK7" s="111"/>
      <c r="RBL7" s="111"/>
      <c r="RBM7" s="111"/>
      <c r="RBN7" s="111"/>
      <c r="RBO7" s="111"/>
      <c r="RBP7" s="111"/>
      <c r="RBQ7" s="111"/>
      <c r="RBR7" s="111"/>
      <c r="RBS7" s="111"/>
      <c r="RBT7" s="111"/>
      <c r="RBU7" s="111"/>
      <c r="RBV7" s="111"/>
      <c r="RBW7" s="111"/>
      <c r="RBX7" s="111"/>
      <c r="RBY7" s="111"/>
      <c r="RBZ7" s="111"/>
      <c r="RCA7" s="111"/>
      <c r="RCB7" s="111"/>
      <c r="RCC7" s="111"/>
      <c r="RCD7" s="111"/>
      <c r="RCE7" s="111"/>
      <c r="RCF7" s="111"/>
      <c r="RCG7" s="111"/>
      <c r="RCH7" s="111"/>
      <c r="RCI7" s="111"/>
      <c r="RCJ7" s="111"/>
      <c r="RCK7" s="111"/>
      <c r="RCL7" s="111"/>
      <c r="RCM7" s="111"/>
      <c r="RCN7" s="111"/>
      <c r="RCO7" s="111"/>
      <c r="RCP7" s="111"/>
      <c r="RCQ7" s="111"/>
      <c r="RCR7" s="111"/>
      <c r="RCS7" s="111"/>
      <c r="RCT7" s="111"/>
      <c r="RCU7" s="111"/>
      <c r="RCV7" s="111"/>
      <c r="RCW7" s="111"/>
      <c r="RCX7" s="111"/>
      <c r="RCY7" s="111"/>
      <c r="RCZ7" s="111"/>
      <c r="RDA7" s="111"/>
      <c r="RDB7" s="111"/>
      <c r="RDC7" s="111"/>
      <c r="RDD7" s="111"/>
      <c r="RDE7" s="111"/>
      <c r="RDF7" s="111"/>
      <c r="RDG7" s="111"/>
      <c r="RDH7" s="111"/>
      <c r="RDI7" s="111"/>
      <c r="RDJ7" s="111"/>
      <c r="RDK7" s="111"/>
      <c r="RDL7" s="111"/>
      <c r="RDM7" s="111"/>
      <c r="RDN7" s="111"/>
      <c r="RDO7" s="111"/>
      <c r="RDP7" s="111"/>
      <c r="RDQ7" s="111"/>
      <c r="RDR7" s="111"/>
      <c r="RDS7" s="111"/>
      <c r="RDT7" s="111"/>
      <c r="RDU7" s="111"/>
      <c r="RDV7" s="111"/>
      <c r="RDW7" s="111"/>
      <c r="RDX7" s="111"/>
      <c r="RDY7" s="111"/>
      <c r="RDZ7" s="111"/>
      <c r="REA7" s="111"/>
      <c r="REB7" s="111"/>
      <c r="REC7" s="111"/>
      <c r="RED7" s="111"/>
      <c r="REE7" s="111"/>
      <c r="REF7" s="111"/>
      <c r="REG7" s="111"/>
      <c r="REH7" s="111"/>
      <c r="REI7" s="111"/>
      <c r="REJ7" s="111"/>
      <c r="REK7" s="111"/>
      <c r="REL7" s="111"/>
      <c r="REM7" s="111"/>
      <c r="REN7" s="111"/>
      <c r="REO7" s="111"/>
      <c r="REP7" s="111"/>
      <c r="REQ7" s="111"/>
      <c r="RER7" s="111"/>
      <c r="RES7" s="111"/>
      <c r="RET7" s="111"/>
      <c r="REU7" s="111"/>
      <c r="REV7" s="111"/>
      <c r="REW7" s="111"/>
      <c r="REX7" s="111"/>
      <c r="REY7" s="111"/>
      <c r="REZ7" s="111"/>
      <c r="RFA7" s="111"/>
      <c r="RFB7" s="111"/>
      <c r="RFC7" s="111"/>
      <c r="RFD7" s="111"/>
      <c r="RFE7" s="111"/>
      <c r="RFF7" s="111"/>
      <c r="RFG7" s="111"/>
      <c r="RFH7" s="111"/>
      <c r="RFI7" s="111"/>
      <c r="RFJ7" s="111"/>
      <c r="RFK7" s="111"/>
      <c r="RFL7" s="111"/>
      <c r="RFM7" s="111"/>
      <c r="RFN7" s="111"/>
      <c r="RFO7" s="111"/>
      <c r="RFP7" s="111"/>
      <c r="RFQ7" s="111"/>
      <c r="RFR7" s="111"/>
      <c r="RFS7" s="111"/>
      <c r="RFT7" s="111"/>
      <c r="RFU7" s="111"/>
      <c r="RFV7" s="111"/>
      <c r="RFW7" s="111"/>
      <c r="RFX7" s="111"/>
      <c r="RFY7" s="111"/>
      <c r="RFZ7" s="111"/>
      <c r="RGA7" s="111"/>
      <c r="RGB7" s="111"/>
      <c r="RGC7" s="111"/>
      <c r="RGD7" s="111"/>
      <c r="RGE7" s="111"/>
      <c r="RGF7" s="111"/>
      <c r="RGG7" s="111"/>
      <c r="RGH7" s="111"/>
      <c r="RGI7" s="111"/>
      <c r="RGJ7" s="111"/>
      <c r="RGK7" s="111"/>
      <c r="RGL7" s="111"/>
      <c r="RGM7" s="111"/>
      <c r="RGN7" s="111"/>
      <c r="RGO7" s="111"/>
      <c r="RGP7" s="111"/>
      <c r="RGQ7" s="111"/>
      <c r="RGR7" s="111"/>
      <c r="RGS7" s="111"/>
      <c r="RGT7" s="111"/>
      <c r="RGU7" s="111"/>
      <c r="RGV7" s="111"/>
      <c r="RGW7" s="111"/>
      <c r="RGX7" s="111"/>
      <c r="RGY7" s="111"/>
      <c r="RGZ7" s="111"/>
      <c r="RHA7" s="111"/>
      <c r="RHB7" s="111"/>
      <c r="RHC7" s="111"/>
      <c r="RHD7" s="111"/>
      <c r="RHE7" s="111"/>
      <c r="RHF7" s="111"/>
      <c r="RHG7" s="111"/>
      <c r="RHH7" s="111"/>
      <c r="RHI7" s="111"/>
      <c r="RHJ7" s="111"/>
      <c r="RHK7" s="111"/>
      <c r="RHL7" s="111"/>
      <c r="RHM7" s="111"/>
      <c r="RHN7" s="111"/>
      <c r="RHO7" s="111"/>
      <c r="RHP7" s="111"/>
      <c r="RHQ7" s="111"/>
      <c r="RHR7" s="111"/>
      <c r="RHS7" s="111"/>
      <c r="RHT7" s="111"/>
      <c r="RHU7" s="111"/>
      <c r="RHV7" s="111"/>
      <c r="RHW7" s="111"/>
      <c r="RHX7" s="111"/>
      <c r="RHY7" s="111"/>
      <c r="RHZ7" s="111"/>
      <c r="RIA7" s="111"/>
      <c r="RIB7" s="111"/>
      <c r="RIC7" s="111"/>
      <c r="RID7" s="111"/>
      <c r="RIE7" s="111"/>
      <c r="RIF7" s="111"/>
      <c r="RIG7" s="111"/>
      <c r="RIH7" s="111"/>
      <c r="RII7" s="111"/>
      <c r="RIJ7" s="111"/>
      <c r="RIK7" s="111"/>
      <c r="RIL7" s="111"/>
      <c r="RIM7" s="111"/>
      <c r="RIN7" s="111"/>
      <c r="RIO7" s="111"/>
      <c r="RIP7" s="111"/>
      <c r="RIQ7" s="111"/>
      <c r="RIR7" s="111"/>
      <c r="RIS7" s="111"/>
      <c r="RIT7" s="111"/>
      <c r="RIU7" s="111"/>
      <c r="RIV7" s="111"/>
      <c r="RIW7" s="111"/>
      <c r="RIX7" s="111"/>
      <c r="RIY7" s="111"/>
      <c r="RIZ7" s="111"/>
      <c r="RJA7" s="111"/>
      <c r="RJB7" s="111"/>
      <c r="RJC7" s="111"/>
      <c r="RJD7" s="111"/>
      <c r="RJE7" s="111"/>
      <c r="RJF7" s="111"/>
      <c r="RJG7" s="111"/>
      <c r="RJH7" s="111"/>
      <c r="RJI7" s="111"/>
      <c r="RJJ7" s="111"/>
      <c r="RJK7" s="111"/>
      <c r="RJL7" s="111"/>
      <c r="RJM7" s="111"/>
      <c r="RJN7" s="111"/>
      <c r="RJO7" s="111"/>
      <c r="RJP7" s="111"/>
      <c r="RJQ7" s="111"/>
      <c r="RJR7" s="111"/>
      <c r="RJS7" s="111"/>
      <c r="RJT7" s="111"/>
      <c r="RJU7" s="111"/>
      <c r="RJV7" s="111"/>
      <c r="RJW7" s="111"/>
      <c r="RJX7" s="111"/>
      <c r="RJY7" s="111"/>
      <c r="RJZ7" s="111"/>
      <c r="RKA7" s="111"/>
      <c r="RKB7" s="111"/>
      <c r="RKC7" s="111"/>
      <c r="RKD7" s="111"/>
      <c r="RKE7" s="111"/>
      <c r="RKF7" s="111"/>
      <c r="RKG7" s="111"/>
      <c r="RKH7" s="111"/>
      <c r="RKI7" s="111"/>
      <c r="RKJ7" s="111"/>
      <c r="RKK7" s="111"/>
      <c r="RKL7" s="111"/>
      <c r="RKM7" s="111"/>
      <c r="RKN7" s="111"/>
      <c r="RKO7" s="111"/>
      <c r="RKP7" s="111"/>
      <c r="RKQ7" s="111"/>
      <c r="RKR7" s="111"/>
      <c r="RKS7" s="111"/>
      <c r="RKT7" s="111"/>
      <c r="RKU7" s="111"/>
      <c r="RKV7" s="111"/>
      <c r="RKW7" s="111"/>
      <c r="RKX7" s="111"/>
      <c r="RKY7" s="111"/>
      <c r="RKZ7" s="111"/>
      <c r="RLA7" s="111"/>
      <c r="RLB7" s="111"/>
      <c r="RLC7" s="111"/>
      <c r="RLD7" s="111"/>
      <c r="RLE7" s="111"/>
      <c r="RLF7" s="111"/>
      <c r="RLG7" s="111"/>
      <c r="RLH7" s="111"/>
      <c r="RLI7" s="111"/>
      <c r="RLJ7" s="111"/>
      <c r="RLK7" s="111"/>
      <c r="RLL7" s="111"/>
      <c r="RLM7" s="111"/>
      <c r="RLN7" s="111"/>
      <c r="RLO7" s="111"/>
      <c r="RLP7" s="111"/>
      <c r="RLQ7" s="111"/>
      <c r="RLR7" s="111"/>
      <c r="RLS7" s="111"/>
      <c r="RLT7" s="111"/>
      <c r="RLU7" s="111"/>
      <c r="RLV7" s="111"/>
      <c r="RLW7" s="111"/>
      <c r="RLX7" s="111"/>
      <c r="RLY7" s="111"/>
      <c r="RLZ7" s="111"/>
      <c r="RMA7" s="111"/>
      <c r="RMB7" s="111"/>
      <c r="RMC7" s="111"/>
      <c r="RMD7" s="111"/>
      <c r="RME7" s="111"/>
      <c r="RMF7" s="111"/>
      <c r="RMG7" s="111"/>
      <c r="RMH7" s="111"/>
      <c r="RMI7" s="111"/>
      <c r="RMJ7" s="111"/>
      <c r="RMK7" s="111"/>
      <c r="RML7" s="111"/>
      <c r="RMM7" s="111"/>
      <c r="RMN7" s="111"/>
      <c r="RMO7" s="111"/>
      <c r="RMP7" s="111"/>
      <c r="RMQ7" s="111"/>
      <c r="RMR7" s="111"/>
      <c r="RMS7" s="111"/>
      <c r="RMT7" s="111"/>
      <c r="RMU7" s="111"/>
      <c r="RMV7" s="111"/>
      <c r="RMW7" s="111"/>
      <c r="RMX7" s="111"/>
      <c r="RMY7" s="111"/>
      <c r="RMZ7" s="111"/>
      <c r="RNA7" s="111"/>
      <c r="RNB7" s="111"/>
      <c r="RNC7" s="111"/>
      <c r="RND7" s="111"/>
      <c r="RNE7" s="111"/>
      <c r="RNF7" s="111"/>
      <c r="RNG7" s="111"/>
      <c r="RNH7" s="111"/>
      <c r="RNI7" s="111"/>
      <c r="RNJ7" s="111"/>
      <c r="RNK7" s="111"/>
      <c r="RNL7" s="111"/>
      <c r="RNM7" s="111"/>
      <c r="RNN7" s="111"/>
      <c r="RNO7" s="111"/>
      <c r="RNP7" s="111"/>
      <c r="RNQ7" s="111"/>
      <c r="RNR7" s="111"/>
      <c r="RNS7" s="111"/>
      <c r="RNT7" s="111"/>
      <c r="RNU7" s="111"/>
      <c r="RNV7" s="111"/>
      <c r="RNW7" s="111"/>
      <c r="RNX7" s="111"/>
      <c r="RNY7" s="111"/>
      <c r="RNZ7" s="111"/>
      <c r="ROA7" s="111"/>
      <c r="ROB7" s="111"/>
      <c r="ROC7" s="111"/>
      <c r="ROD7" s="111"/>
      <c r="ROE7" s="111"/>
      <c r="ROF7" s="111"/>
      <c r="ROG7" s="111"/>
      <c r="ROH7" s="111"/>
      <c r="ROI7" s="111"/>
      <c r="ROJ7" s="111"/>
      <c r="ROK7" s="111"/>
      <c r="ROL7" s="111"/>
      <c r="ROM7" s="111"/>
      <c r="RON7" s="111"/>
      <c r="ROO7" s="111"/>
      <c r="ROP7" s="111"/>
      <c r="ROQ7" s="111"/>
      <c r="ROR7" s="111"/>
      <c r="ROS7" s="111"/>
      <c r="ROT7" s="111"/>
      <c r="ROU7" s="111"/>
      <c r="ROV7" s="111"/>
      <c r="ROW7" s="111"/>
      <c r="ROX7" s="111"/>
      <c r="ROY7" s="111"/>
      <c r="ROZ7" s="111"/>
      <c r="RPA7" s="111"/>
      <c r="RPB7" s="111"/>
      <c r="RPC7" s="111"/>
      <c r="RPD7" s="111"/>
      <c r="RPE7" s="111"/>
      <c r="RPF7" s="111"/>
      <c r="RPG7" s="111"/>
      <c r="RPH7" s="111"/>
      <c r="RPI7" s="111"/>
      <c r="RPJ7" s="111"/>
      <c r="RPK7" s="111"/>
      <c r="RPL7" s="111"/>
      <c r="RPM7" s="111"/>
      <c r="RPN7" s="111"/>
      <c r="RPO7" s="111"/>
      <c r="RPP7" s="111"/>
      <c r="RPQ7" s="111"/>
      <c r="RPR7" s="111"/>
      <c r="RPS7" s="111"/>
      <c r="RPT7" s="111"/>
      <c r="RPU7" s="111"/>
      <c r="RPV7" s="111"/>
      <c r="RPW7" s="111"/>
      <c r="RPX7" s="111"/>
      <c r="RPY7" s="111"/>
      <c r="RPZ7" s="111"/>
      <c r="RQA7" s="111"/>
      <c r="RQB7" s="111"/>
      <c r="RQC7" s="111"/>
      <c r="RQD7" s="111"/>
      <c r="RQE7" s="111"/>
      <c r="RQF7" s="111"/>
      <c r="RQG7" s="111"/>
      <c r="RQH7" s="111"/>
      <c r="RQI7" s="111"/>
      <c r="RQJ7" s="111"/>
      <c r="RQK7" s="111"/>
      <c r="RQL7" s="111"/>
      <c r="RQM7" s="111"/>
      <c r="RQN7" s="111"/>
      <c r="RQO7" s="111"/>
      <c r="RQP7" s="111"/>
      <c r="RQQ7" s="111"/>
      <c r="RQR7" s="111"/>
      <c r="RQS7" s="111"/>
      <c r="RQT7" s="111"/>
      <c r="RQU7" s="111"/>
      <c r="RQV7" s="111"/>
      <c r="RQW7" s="111"/>
      <c r="RQX7" s="111"/>
      <c r="RQY7" s="111"/>
      <c r="RQZ7" s="111"/>
      <c r="RRA7" s="111"/>
      <c r="RRB7" s="111"/>
      <c r="RRC7" s="111"/>
      <c r="RRD7" s="111"/>
      <c r="RRE7" s="111"/>
      <c r="RRF7" s="111"/>
      <c r="RRG7" s="111"/>
      <c r="RRH7" s="111"/>
      <c r="RRI7" s="111"/>
      <c r="RRJ7" s="111"/>
      <c r="RRK7" s="111"/>
      <c r="RRL7" s="111"/>
      <c r="RRM7" s="111"/>
      <c r="RRN7" s="111"/>
      <c r="RRO7" s="111"/>
      <c r="RRP7" s="111"/>
      <c r="RRQ7" s="111"/>
      <c r="RRR7" s="111"/>
      <c r="RRS7" s="111"/>
      <c r="RRT7" s="111"/>
      <c r="RRU7" s="111"/>
      <c r="RRV7" s="111"/>
      <c r="RRW7" s="111"/>
      <c r="RRX7" s="111"/>
      <c r="RRY7" s="111"/>
      <c r="RRZ7" s="111"/>
      <c r="RSA7" s="111"/>
      <c r="RSB7" s="111"/>
      <c r="RSC7" s="111"/>
      <c r="RSD7" s="111"/>
      <c r="RSE7" s="111"/>
      <c r="RSF7" s="111"/>
      <c r="RSG7" s="111"/>
      <c r="RSH7" s="111"/>
      <c r="RSI7" s="111"/>
      <c r="RSJ7" s="111"/>
      <c r="RSK7" s="111"/>
      <c r="RSL7" s="111"/>
      <c r="RSM7" s="111"/>
      <c r="RSN7" s="111"/>
      <c r="RSO7" s="111"/>
      <c r="RSP7" s="111"/>
      <c r="RSQ7" s="111"/>
      <c r="RSR7" s="111"/>
      <c r="RSS7" s="111"/>
      <c r="RST7" s="111"/>
      <c r="RSU7" s="111"/>
      <c r="RSV7" s="111"/>
      <c r="RSW7" s="111"/>
      <c r="RSX7" s="111"/>
      <c r="RSY7" s="111"/>
      <c r="RSZ7" s="111"/>
      <c r="RTA7" s="111"/>
      <c r="RTB7" s="111"/>
      <c r="RTC7" s="111"/>
      <c r="RTD7" s="111"/>
      <c r="RTE7" s="111"/>
      <c r="RTF7" s="111"/>
      <c r="RTG7" s="111"/>
      <c r="RTH7" s="111"/>
      <c r="RTI7" s="111"/>
      <c r="RTJ7" s="111"/>
      <c r="RTK7" s="111"/>
      <c r="RTL7" s="111"/>
      <c r="RTM7" s="111"/>
      <c r="RTN7" s="111"/>
      <c r="RTO7" s="111"/>
      <c r="RTP7" s="111"/>
      <c r="RTQ7" s="111"/>
      <c r="RTR7" s="111"/>
      <c r="RTS7" s="111"/>
      <c r="RTT7" s="111"/>
      <c r="RTU7" s="111"/>
      <c r="RTV7" s="111"/>
      <c r="RTW7" s="111"/>
      <c r="RTX7" s="111"/>
      <c r="RTY7" s="111"/>
      <c r="RTZ7" s="111"/>
      <c r="RUA7" s="111"/>
      <c r="RUB7" s="111"/>
      <c r="RUC7" s="111"/>
      <c r="RUD7" s="111"/>
      <c r="RUE7" s="111"/>
      <c r="RUF7" s="111"/>
      <c r="RUG7" s="111"/>
      <c r="RUH7" s="111"/>
      <c r="RUI7" s="111"/>
      <c r="RUJ7" s="111"/>
      <c r="RUK7" s="111"/>
      <c r="RUL7" s="111"/>
      <c r="RUM7" s="111"/>
      <c r="RUN7" s="111"/>
      <c r="RUO7" s="111"/>
      <c r="RUP7" s="111"/>
      <c r="RUQ7" s="111"/>
      <c r="RUR7" s="111"/>
      <c r="RUS7" s="111"/>
      <c r="RUT7" s="111"/>
      <c r="RUU7" s="111"/>
      <c r="RUV7" s="111"/>
      <c r="RUW7" s="111"/>
      <c r="RUX7" s="111"/>
      <c r="RUY7" s="111"/>
      <c r="RUZ7" s="111"/>
      <c r="RVA7" s="111"/>
      <c r="RVB7" s="111"/>
      <c r="RVC7" s="111"/>
      <c r="RVD7" s="111"/>
      <c r="RVE7" s="111"/>
      <c r="RVF7" s="111"/>
      <c r="RVG7" s="111"/>
      <c r="RVH7" s="111"/>
      <c r="RVI7" s="111"/>
      <c r="RVJ7" s="111"/>
      <c r="RVK7" s="111"/>
      <c r="RVL7" s="111"/>
      <c r="RVM7" s="111"/>
      <c r="RVN7" s="111"/>
      <c r="RVO7" s="111"/>
      <c r="RVP7" s="111"/>
      <c r="RVQ7" s="111"/>
      <c r="RVR7" s="111"/>
      <c r="RVS7" s="111"/>
      <c r="RVT7" s="111"/>
      <c r="RVU7" s="111"/>
      <c r="RVV7" s="111"/>
      <c r="RVW7" s="111"/>
      <c r="RVX7" s="111"/>
      <c r="RVY7" s="111"/>
      <c r="RVZ7" s="111"/>
      <c r="RWA7" s="111"/>
      <c r="RWB7" s="111"/>
      <c r="RWC7" s="111"/>
      <c r="RWD7" s="111"/>
      <c r="RWE7" s="111"/>
      <c r="RWF7" s="111"/>
      <c r="RWG7" s="111"/>
      <c r="RWH7" s="111"/>
      <c r="RWI7" s="111"/>
      <c r="RWJ7" s="111"/>
      <c r="RWK7" s="111"/>
      <c r="RWL7" s="111"/>
      <c r="RWM7" s="111"/>
      <c r="RWN7" s="111"/>
      <c r="RWO7" s="111"/>
      <c r="RWP7" s="111"/>
      <c r="RWQ7" s="111"/>
      <c r="RWR7" s="111"/>
      <c r="RWS7" s="111"/>
      <c r="RWT7" s="111"/>
      <c r="RWU7" s="111"/>
      <c r="RWV7" s="111"/>
      <c r="RWW7" s="111"/>
      <c r="RWX7" s="111"/>
      <c r="RWY7" s="111"/>
      <c r="RWZ7" s="111"/>
      <c r="RXA7" s="111"/>
      <c r="RXB7" s="111"/>
      <c r="RXC7" s="111"/>
      <c r="RXD7" s="111"/>
      <c r="RXE7" s="111"/>
      <c r="RXF7" s="111"/>
      <c r="RXG7" s="111"/>
      <c r="RXH7" s="111"/>
      <c r="RXI7" s="111"/>
      <c r="RXJ7" s="111"/>
      <c r="RXK7" s="111"/>
      <c r="RXL7" s="111"/>
      <c r="RXM7" s="111"/>
      <c r="RXN7" s="111"/>
      <c r="RXO7" s="111"/>
      <c r="RXP7" s="111"/>
      <c r="RXQ7" s="111"/>
      <c r="RXR7" s="111"/>
      <c r="RXS7" s="111"/>
      <c r="RXT7" s="111"/>
      <c r="RXU7" s="111"/>
      <c r="RXV7" s="111"/>
      <c r="RXW7" s="111"/>
      <c r="RXX7" s="111"/>
      <c r="RXY7" s="111"/>
      <c r="RXZ7" s="111"/>
      <c r="RYA7" s="111"/>
      <c r="RYB7" s="111"/>
      <c r="RYC7" s="111"/>
      <c r="RYD7" s="111"/>
      <c r="RYE7" s="111"/>
      <c r="RYF7" s="111"/>
      <c r="RYG7" s="111"/>
      <c r="RYH7" s="111"/>
      <c r="RYI7" s="111"/>
      <c r="RYJ7" s="111"/>
      <c r="RYK7" s="111"/>
      <c r="RYL7" s="111"/>
      <c r="RYM7" s="111"/>
      <c r="RYN7" s="111"/>
      <c r="RYO7" s="111"/>
      <c r="RYP7" s="111"/>
      <c r="RYQ7" s="111"/>
      <c r="RYR7" s="111"/>
      <c r="RYS7" s="111"/>
      <c r="RYT7" s="111"/>
      <c r="RYU7" s="111"/>
      <c r="RYV7" s="111"/>
      <c r="RYW7" s="111"/>
      <c r="RYX7" s="111"/>
      <c r="RYY7" s="111"/>
      <c r="RYZ7" s="111"/>
      <c r="RZA7" s="111"/>
      <c r="RZB7" s="111"/>
      <c r="RZC7" s="111"/>
      <c r="RZD7" s="111"/>
      <c r="RZE7" s="111"/>
      <c r="RZF7" s="111"/>
      <c r="RZG7" s="111"/>
      <c r="RZH7" s="111"/>
      <c r="RZI7" s="111"/>
      <c r="RZJ7" s="111"/>
      <c r="RZK7" s="111"/>
      <c r="RZL7" s="111"/>
      <c r="RZM7" s="111"/>
      <c r="RZN7" s="111"/>
      <c r="RZO7" s="111"/>
      <c r="RZP7" s="111"/>
      <c r="RZQ7" s="111"/>
      <c r="RZR7" s="111"/>
      <c r="RZS7" s="111"/>
      <c r="RZT7" s="111"/>
      <c r="RZU7" s="111"/>
      <c r="RZV7" s="111"/>
      <c r="RZW7" s="111"/>
      <c r="RZX7" s="111"/>
      <c r="RZY7" s="111"/>
      <c r="RZZ7" s="111"/>
      <c r="SAA7" s="111"/>
      <c r="SAB7" s="111"/>
      <c r="SAC7" s="111"/>
      <c r="SAD7" s="111"/>
      <c r="SAE7" s="111"/>
      <c r="SAF7" s="111"/>
      <c r="SAG7" s="111"/>
      <c r="SAH7" s="111"/>
      <c r="SAI7" s="111"/>
      <c r="SAJ7" s="111"/>
      <c r="SAK7" s="111"/>
      <c r="SAL7" s="111"/>
      <c r="SAM7" s="111"/>
      <c r="SAN7" s="111"/>
      <c r="SAO7" s="111"/>
      <c r="SAP7" s="111"/>
      <c r="SAQ7" s="111"/>
      <c r="SAR7" s="111"/>
      <c r="SAS7" s="111"/>
      <c r="SAT7" s="111"/>
      <c r="SAU7" s="111"/>
      <c r="SAV7" s="111"/>
      <c r="SAW7" s="111"/>
      <c r="SAX7" s="111"/>
      <c r="SAY7" s="111"/>
      <c r="SAZ7" s="111"/>
      <c r="SBA7" s="111"/>
      <c r="SBB7" s="111"/>
      <c r="SBC7" s="111"/>
      <c r="SBD7" s="111"/>
      <c r="SBE7" s="111"/>
      <c r="SBF7" s="111"/>
      <c r="SBG7" s="111"/>
      <c r="SBH7" s="111"/>
      <c r="SBI7" s="111"/>
      <c r="SBJ7" s="111"/>
      <c r="SBK7" s="111"/>
      <c r="SBL7" s="111"/>
      <c r="SBM7" s="111"/>
      <c r="SBN7" s="111"/>
      <c r="SBO7" s="111"/>
      <c r="SBP7" s="111"/>
      <c r="SBQ7" s="111"/>
      <c r="SBR7" s="111"/>
      <c r="SBS7" s="111"/>
      <c r="SBT7" s="111"/>
      <c r="SBU7" s="111"/>
      <c r="SBV7" s="111"/>
      <c r="SBW7" s="111"/>
      <c r="SBX7" s="111"/>
      <c r="SBY7" s="111"/>
      <c r="SBZ7" s="111"/>
      <c r="SCA7" s="111"/>
      <c r="SCB7" s="111"/>
      <c r="SCC7" s="111"/>
      <c r="SCD7" s="111"/>
      <c r="SCE7" s="111"/>
      <c r="SCF7" s="111"/>
      <c r="SCG7" s="111"/>
      <c r="SCH7" s="111"/>
      <c r="SCI7" s="111"/>
      <c r="SCJ7" s="111"/>
      <c r="SCK7" s="111"/>
      <c r="SCL7" s="111"/>
      <c r="SCM7" s="111"/>
      <c r="SCN7" s="111"/>
      <c r="SCO7" s="111"/>
      <c r="SCP7" s="111"/>
      <c r="SCQ7" s="111"/>
      <c r="SCR7" s="111"/>
      <c r="SCS7" s="111"/>
      <c r="SCT7" s="111"/>
      <c r="SCU7" s="111"/>
      <c r="SCV7" s="111"/>
      <c r="SCW7" s="111"/>
      <c r="SCX7" s="111"/>
      <c r="SCY7" s="111"/>
      <c r="SCZ7" s="111"/>
      <c r="SDA7" s="111"/>
      <c r="SDB7" s="111"/>
      <c r="SDC7" s="111"/>
      <c r="SDD7" s="111"/>
      <c r="SDE7" s="111"/>
      <c r="SDF7" s="111"/>
      <c r="SDG7" s="111"/>
      <c r="SDH7" s="111"/>
      <c r="SDI7" s="111"/>
      <c r="SDJ7" s="111"/>
      <c r="SDK7" s="111"/>
      <c r="SDL7" s="111"/>
      <c r="SDM7" s="111"/>
      <c r="SDN7" s="111"/>
      <c r="SDO7" s="111"/>
      <c r="SDP7" s="111"/>
      <c r="SDQ7" s="111"/>
      <c r="SDR7" s="111"/>
      <c r="SDS7" s="111"/>
      <c r="SDT7" s="111"/>
      <c r="SDU7" s="111"/>
      <c r="SDV7" s="111"/>
      <c r="SDW7" s="111"/>
      <c r="SDX7" s="111"/>
      <c r="SDY7" s="111"/>
      <c r="SDZ7" s="111"/>
      <c r="SEA7" s="111"/>
      <c r="SEB7" s="111"/>
      <c r="SEC7" s="111"/>
      <c r="SED7" s="111"/>
      <c r="SEE7" s="111"/>
      <c r="SEF7" s="111"/>
      <c r="SEG7" s="111"/>
      <c r="SEH7" s="111"/>
      <c r="SEI7" s="111"/>
      <c r="SEJ7" s="111"/>
      <c r="SEK7" s="111"/>
      <c r="SEL7" s="111"/>
      <c r="SEM7" s="111"/>
      <c r="SEN7" s="111"/>
      <c r="SEO7" s="111"/>
      <c r="SEP7" s="111"/>
      <c r="SEQ7" s="111"/>
      <c r="SER7" s="111"/>
      <c r="SES7" s="111"/>
      <c r="SET7" s="111"/>
      <c r="SEU7" s="111"/>
      <c r="SEV7" s="111"/>
      <c r="SEW7" s="111"/>
      <c r="SEX7" s="111"/>
      <c r="SEY7" s="111"/>
      <c r="SEZ7" s="111"/>
      <c r="SFA7" s="111"/>
      <c r="SFB7" s="111"/>
      <c r="SFC7" s="111"/>
      <c r="SFD7" s="111"/>
      <c r="SFE7" s="111"/>
      <c r="SFF7" s="111"/>
      <c r="SFG7" s="111"/>
      <c r="SFH7" s="111"/>
      <c r="SFI7" s="111"/>
      <c r="SFJ7" s="111"/>
      <c r="SFK7" s="111"/>
      <c r="SFL7" s="111"/>
      <c r="SFM7" s="111"/>
      <c r="SFN7" s="111"/>
      <c r="SFO7" s="111"/>
      <c r="SFP7" s="111"/>
      <c r="SFQ7" s="111"/>
      <c r="SFR7" s="111"/>
      <c r="SFS7" s="111"/>
      <c r="SFT7" s="111"/>
      <c r="SFU7" s="111"/>
      <c r="SFV7" s="111"/>
      <c r="SFW7" s="111"/>
      <c r="SFX7" s="111"/>
      <c r="SFY7" s="111"/>
      <c r="SFZ7" s="111"/>
      <c r="SGA7" s="111"/>
      <c r="SGB7" s="111"/>
      <c r="SGC7" s="111"/>
      <c r="SGD7" s="111"/>
      <c r="SGE7" s="111"/>
      <c r="SGF7" s="111"/>
      <c r="SGG7" s="111"/>
      <c r="SGH7" s="111"/>
      <c r="SGI7" s="111"/>
      <c r="SGJ7" s="111"/>
      <c r="SGK7" s="111"/>
      <c r="SGL7" s="111"/>
      <c r="SGM7" s="111"/>
      <c r="SGN7" s="111"/>
      <c r="SGO7" s="111"/>
      <c r="SGP7" s="111"/>
      <c r="SGQ7" s="111"/>
      <c r="SGR7" s="111"/>
      <c r="SGS7" s="111"/>
      <c r="SGT7" s="111"/>
      <c r="SGU7" s="111"/>
      <c r="SGV7" s="111"/>
      <c r="SGW7" s="111"/>
      <c r="SGX7" s="111"/>
      <c r="SGY7" s="111"/>
      <c r="SGZ7" s="111"/>
      <c r="SHA7" s="111"/>
      <c r="SHB7" s="111"/>
      <c r="SHC7" s="111"/>
      <c r="SHD7" s="111"/>
      <c r="SHE7" s="111"/>
      <c r="SHF7" s="111"/>
      <c r="SHG7" s="111"/>
      <c r="SHH7" s="111"/>
      <c r="SHI7" s="111"/>
      <c r="SHJ7" s="111"/>
      <c r="SHK7" s="111"/>
      <c r="SHL7" s="111"/>
      <c r="SHM7" s="111"/>
      <c r="SHN7" s="111"/>
      <c r="SHO7" s="111"/>
      <c r="SHP7" s="111"/>
      <c r="SHQ7" s="111"/>
      <c r="SHR7" s="111"/>
      <c r="SHS7" s="111"/>
      <c r="SHT7" s="111"/>
      <c r="SHU7" s="111"/>
      <c r="SHV7" s="111"/>
      <c r="SHW7" s="111"/>
      <c r="SHX7" s="111"/>
      <c r="SHY7" s="111"/>
      <c r="SHZ7" s="111"/>
      <c r="SIA7" s="111"/>
      <c r="SIB7" s="111"/>
      <c r="SIC7" s="111"/>
      <c r="SID7" s="111"/>
      <c r="SIE7" s="111"/>
      <c r="SIF7" s="111"/>
      <c r="SIG7" s="111"/>
      <c r="SIH7" s="111"/>
      <c r="SII7" s="111"/>
      <c r="SIJ7" s="111"/>
      <c r="SIK7" s="111"/>
      <c r="SIL7" s="111"/>
      <c r="SIM7" s="111"/>
      <c r="SIN7" s="111"/>
      <c r="SIO7" s="111"/>
      <c r="SIP7" s="111"/>
      <c r="SIQ7" s="111"/>
      <c r="SIR7" s="111"/>
      <c r="SIS7" s="111"/>
      <c r="SIT7" s="111"/>
      <c r="SIU7" s="111"/>
      <c r="SIV7" s="111"/>
      <c r="SIW7" s="111"/>
      <c r="SIX7" s="111"/>
      <c r="SIY7" s="111"/>
      <c r="SIZ7" s="111"/>
      <c r="SJA7" s="111"/>
      <c r="SJB7" s="111"/>
      <c r="SJC7" s="111"/>
      <c r="SJD7" s="111"/>
      <c r="SJE7" s="111"/>
      <c r="SJF7" s="111"/>
      <c r="SJG7" s="111"/>
      <c r="SJH7" s="111"/>
      <c r="SJI7" s="111"/>
      <c r="SJJ7" s="111"/>
      <c r="SJK7" s="111"/>
      <c r="SJL7" s="111"/>
      <c r="SJM7" s="111"/>
      <c r="SJN7" s="111"/>
      <c r="SJO7" s="111"/>
      <c r="SJP7" s="111"/>
      <c r="SJQ7" s="111"/>
      <c r="SJR7" s="111"/>
      <c r="SJS7" s="111"/>
      <c r="SJT7" s="111"/>
      <c r="SJU7" s="111"/>
      <c r="SJV7" s="111"/>
      <c r="SJW7" s="111"/>
      <c r="SJX7" s="111"/>
      <c r="SJY7" s="111"/>
      <c r="SJZ7" s="111"/>
      <c r="SKA7" s="111"/>
      <c r="SKB7" s="111"/>
      <c r="SKC7" s="111"/>
      <c r="SKD7" s="111"/>
      <c r="SKE7" s="111"/>
      <c r="SKF7" s="111"/>
      <c r="SKG7" s="111"/>
      <c r="SKH7" s="111"/>
      <c r="SKI7" s="111"/>
      <c r="SKJ7" s="111"/>
      <c r="SKK7" s="111"/>
      <c r="SKL7" s="111"/>
      <c r="SKM7" s="111"/>
      <c r="SKN7" s="111"/>
      <c r="SKO7" s="111"/>
      <c r="SKP7" s="111"/>
      <c r="SKQ7" s="111"/>
      <c r="SKR7" s="111"/>
      <c r="SKS7" s="111"/>
      <c r="SKT7" s="111"/>
      <c r="SKU7" s="111"/>
      <c r="SKV7" s="111"/>
      <c r="SKW7" s="111"/>
      <c r="SKX7" s="111"/>
      <c r="SKY7" s="111"/>
      <c r="SKZ7" s="111"/>
      <c r="SLA7" s="111"/>
      <c r="SLB7" s="111"/>
      <c r="SLC7" s="111"/>
      <c r="SLD7" s="111"/>
      <c r="SLE7" s="111"/>
      <c r="SLF7" s="111"/>
      <c r="SLG7" s="111"/>
      <c r="SLH7" s="111"/>
      <c r="SLI7" s="111"/>
      <c r="SLJ7" s="111"/>
      <c r="SLK7" s="111"/>
      <c r="SLL7" s="111"/>
      <c r="SLM7" s="111"/>
      <c r="SLN7" s="111"/>
      <c r="SLO7" s="111"/>
      <c r="SLP7" s="111"/>
      <c r="SLQ7" s="111"/>
      <c r="SLR7" s="111"/>
      <c r="SLS7" s="111"/>
      <c r="SLT7" s="111"/>
      <c r="SLU7" s="111"/>
      <c r="SLV7" s="111"/>
      <c r="SLW7" s="111"/>
      <c r="SLX7" s="111"/>
      <c r="SLY7" s="111"/>
      <c r="SLZ7" s="111"/>
      <c r="SMA7" s="111"/>
      <c r="SMB7" s="111"/>
      <c r="SMC7" s="111"/>
      <c r="SMD7" s="111"/>
      <c r="SME7" s="111"/>
      <c r="SMF7" s="111"/>
      <c r="SMG7" s="111"/>
      <c r="SMH7" s="111"/>
      <c r="SMI7" s="111"/>
      <c r="SMJ7" s="111"/>
      <c r="SMK7" s="111"/>
      <c r="SML7" s="111"/>
      <c r="SMM7" s="111"/>
      <c r="SMN7" s="111"/>
      <c r="SMO7" s="111"/>
      <c r="SMP7" s="111"/>
      <c r="SMQ7" s="111"/>
      <c r="SMR7" s="111"/>
      <c r="SMS7" s="111"/>
      <c r="SMT7" s="111"/>
      <c r="SMU7" s="111"/>
      <c r="SMV7" s="111"/>
      <c r="SMW7" s="111"/>
      <c r="SMX7" s="111"/>
      <c r="SMY7" s="111"/>
      <c r="SMZ7" s="111"/>
      <c r="SNA7" s="111"/>
      <c r="SNB7" s="111"/>
      <c r="SNC7" s="111"/>
      <c r="SND7" s="111"/>
      <c r="SNE7" s="111"/>
      <c r="SNF7" s="111"/>
      <c r="SNG7" s="111"/>
      <c r="SNH7" s="111"/>
      <c r="SNI7" s="111"/>
      <c r="SNJ7" s="111"/>
      <c r="SNK7" s="111"/>
      <c r="SNL7" s="111"/>
      <c r="SNM7" s="111"/>
      <c r="SNN7" s="111"/>
      <c r="SNO7" s="111"/>
      <c r="SNP7" s="111"/>
      <c r="SNQ7" s="111"/>
      <c r="SNR7" s="111"/>
      <c r="SNS7" s="111"/>
      <c r="SNT7" s="111"/>
      <c r="SNU7" s="111"/>
      <c r="SNV7" s="111"/>
      <c r="SNW7" s="111"/>
      <c r="SNX7" s="111"/>
      <c r="SNY7" s="111"/>
      <c r="SNZ7" s="111"/>
      <c r="SOA7" s="111"/>
      <c r="SOB7" s="111"/>
      <c r="SOC7" s="111"/>
      <c r="SOD7" s="111"/>
      <c r="SOE7" s="111"/>
      <c r="SOF7" s="111"/>
      <c r="SOG7" s="111"/>
      <c r="SOH7" s="111"/>
      <c r="SOI7" s="111"/>
      <c r="SOJ7" s="111"/>
      <c r="SOK7" s="111"/>
      <c r="SOL7" s="111"/>
      <c r="SOM7" s="111"/>
      <c r="SON7" s="111"/>
      <c r="SOO7" s="111"/>
      <c r="SOP7" s="111"/>
      <c r="SOQ7" s="111"/>
      <c r="SOR7" s="111"/>
      <c r="SOS7" s="111"/>
      <c r="SOT7" s="111"/>
      <c r="SOU7" s="111"/>
      <c r="SOV7" s="111"/>
      <c r="SOW7" s="111"/>
      <c r="SOX7" s="111"/>
      <c r="SOY7" s="111"/>
      <c r="SOZ7" s="111"/>
      <c r="SPA7" s="111"/>
      <c r="SPB7" s="111"/>
      <c r="SPC7" s="111"/>
      <c r="SPD7" s="111"/>
      <c r="SPE7" s="111"/>
      <c r="SPF7" s="111"/>
      <c r="SPG7" s="111"/>
      <c r="SPH7" s="111"/>
      <c r="SPI7" s="111"/>
      <c r="SPJ7" s="111"/>
      <c r="SPK7" s="111"/>
      <c r="SPL7" s="111"/>
      <c r="SPM7" s="111"/>
      <c r="SPN7" s="111"/>
      <c r="SPO7" s="111"/>
      <c r="SPP7" s="111"/>
      <c r="SPQ7" s="111"/>
      <c r="SPR7" s="111"/>
      <c r="SPS7" s="111"/>
      <c r="SPT7" s="111"/>
      <c r="SPU7" s="111"/>
      <c r="SPV7" s="111"/>
      <c r="SPW7" s="111"/>
      <c r="SPX7" s="111"/>
      <c r="SPY7" s="111"/>
      <c r="SPZ7" s="111"/>
      <c r="SQA7" s="111"/>
      <c r="SQB7" s="111"/>
      <c r="SQC7" s="111"/>
      <c r="SQD7" s="111"/>
      <c r="SQE7" s="111"/>
      <c r="SQF7" s="111"/>
      <c r="SQG7" s="111"/>
      <c r="SQH7" s="111"/>
      <c r="SQI7" s="111"/>
      <c r="SQJ7" s="111"/>
      <c r="SQK7" s="111"/>
      <c r="SQL7" s="111"/>
      <c r="SQM7" s="111"/>
      <c r="SQN7" s="111"/>
      <c r="SQO7" s="111"/>
      <c r="SQP7" s="111"/>
      <c r="SQQ7" s="111"/>
      <c r="SQR7" s="111"/>
      <c r="SQS7" s="111"/>
      <c r="SQT7" s="111"/>
      <c r="SQU7" s="111"/>
      <c r="SQV7" s="111"/>
      <c r="SQW7" s="111"/>
      <c r="SQX7" s="111"/>
      <c r="SQY7" s="111"/>
      <c r="SQZ7" s="111"/>
      <c r="SRA7" s="111"/>
      <c r="SRB7" s="111"/>
      <c r="SRC7" s="111"/>
      <c r="SRD7" s="111"/>
      <c r="SRE7" s="111"/>
      <c r="SRF7" s="111"/>
      <c r="SRG7" s="111"/>
      <c r="SRH7" s="111"/>
      <c r="SRI7" s="111"/>
      <c r="SRJ7" s="111"/>
      <c r="SRK7" s="111"/>
      <c r="SRL7" s="111"/>
      <c r="SRM7" s="111"/>
      <c r="SRN7" s="111"/>
      <c r="SRO7" s="111"/>
      <c r="SRP7" s="111"/>
      <c r="SRQ7" s="111"/>
      <c r="SRR7" s="111"/>
      <c r="SRS7" s="111"/>
      <c r="SRT7" s="111"/>
      <c r="SRU7" s="111"/>
      <c r="SRV7" s="111"/>
      <c r="SRW7" s="111"/>
      <c r="SRX7" s="111"/>
      <c r="SRY7" s="111"/>
      <c r="SRZ7" s="111"/>
      <c r="SSA7" s="111"/>
      <c r="SSB7" s="111"/>
      <c r="SSC7" s="111"/>
      <c r="SSD7" s="111"/>
      <c r="SSE7" s="111"/>
      <c r="SSF7" s="111"/>
      <c r="SSG7" s="111"/>
      <c r="SSH7" s="111"/>
      <c r="SSI7" s="111"/>
      <c r="SSJ7" s="111"/>
      <c r="SSK7" s="111"/>
      <c r="SSL7" s="111"/>
      <c r="SSM7" s="111"/>
      <c r="SSN7" s="111"/>
      <c r="SSO7" s="111"/>
      <c r="SSP7" s="111"/>
      <c r="SSQ7" s="111"/>
      <c r="SSR7" s="111"/>
      <c r="SSS7" s="111"/>
      <c r="SST7" s="111"/>
      <c r="SSU7" s="111"/>
      <c r="SSV7" s="111"/>
      <c r="SSW7" s="111"/>
      <c r="SSX7" s="111"/>
      <c r="SSY7" s="111"/>
      <c r="SSZ7" s="111"/>
      <c r="STA7" s="111"/>
      <c r="STB7" s="111"/>
      <c r="STC7" s="111"/>
      <c r="STD7" s="111"/>
      <c r="STE7" s="111"/>
      <c r="STF7" s="111"/>
      <c r="STG7" s="111"/>
      <c r="STH7" s="111"/>
      <c r="STI7" s="111"/>
      <c r="STJ7" s="111"/>
      <c r="STK7" s="111"/>
      <c r="STL7" s="111"/>
      <c r="STM7" s="111"/>
      <c r="STN7" s="111"/>
      <c r="STO7" s="111"/>
      <c r="STP7" s="111"/>
      <c r="STQ7" s="111"/>
      <c r="STR7" s="111"/>
      <c r="STS7" s="111"/>
      <c r="STT7" s="111"/>
      <c r="STU7" s="111"/>
      <c r="STV7" s="111"/>
      <c r="STW7" s="111"/>
      <c r="STX7" s="111"/>
      <c r="STY7" s="111"/>
      <c r="STZ7" s="111"/>
      <c r="SUA7" s="111"/>
      <c r="SUB7" s="111"/>
      <c r="SUC7" s="111"/>
      <c r="SUD7" s="111"/>
      <c r="SUE7" s="111"/>
      <c r="SUF7" s="111"/>
      <c r="SUG7" s="111"/>
      <c r="SUH7" s="111"/>
      <c r="SUI7" s="111"/>
      <c r="SUJ7" s="111"/>
      <c r="SUK7" s="111"/>
      <c r="SUL7" s="111"/>
      <c r="SUM7" s="111"/>
      <c r="SUN7" s="111"/>
      <c r="SUO7" s="111"/>
      <c r="SUP7" s="111"/>
      <c r="SUQ7" s="111"/>
      <c r="SUR7" s="111"/>
      <c r="SUS7" s="111"/>
      <c r="SUT7" s="111"/>
      <c r="SUU7" s="111"/>
      <c r="SUV7" s="111"/>
      <c r="SUW7" s="111"/>
      <c r="SUX7" s="111"/>
      <c r="SUY7" s="111"/>
      <c r="SUZ7" s="111"/>
      <c r="SVA7" s="111"/>
      <c r="SVB7" s="111"/>
      <c r="SVC7" s="111"/>
      <c r="SVD7" s="111"/>
      <c r="SVE7" s="111"/>
      <c r="SVF7" s="111"/>
      <c r="SVG7" s="111"/>
      <c r="SVH7" s="111"/>
      <c r="SVI7" s="111"/>
      <c r="SVJ7" s="111"/>
      <c r="SVK7" s="111"/>
      <c r="SVL7" s="111"/>
      <c r="SVM7" s="111"/>
      <c r="SVN7" s="111"/>
      <c r="SVO7" s="111"/>
      <c r="SVP7" s="111"/>
      <c r="SVQ7" s="111"/>
      <c r="SVR7" s="111"/>
      <c r="SVS7" s="111"/>
      <c r="SVT7" s="111"/>
      <c r="SVU7" s="111"/>
      <c r="SVV7" s="111"/>
      <c r="SVW7" s="111"/>
      <c r="SVX7" s="111"/>
      <c r="SVY7" s="111"/>
      <c r="SVZ7" s="111"/>
      <c r="SWA7" s="111"/>
      <c r="SWB7" s="111"/>
      <c r="SWC7" s="111"/>
      <c r="SWD7" s="111"/>
      <c r="SWE7" s="111"/>
      <c r="SWF7" s="111"/>
      <c r="SWG7" s="111"/>
      <c r="SWH7" s="111"/>
      <c r="SWI7" s="111"/>
      <c r="SWJ7" s="111"/>
      <c r="SWK7" s="111"/>
      <c r="SWL7" s="111"/>
      <c r="SWM7" s="111"/>
      <c r="SWN7" s="111"/>
      <c r="SWO7" s="111"/>
      <c r="SWP7" s="111"/>
      <c r="SWQ7" s="111"/>
      <c r="SWR7" s="111"/>
      <c r="SWS7" s="111"/>
      <c r="SWT7" s="111"/>
      <c r="SWU7" s="111"/>
      <c r="SWV7" s="111"/>
      <c r="SWW7" s="111"/>
      <c r="SWX7" s="111"/>
      <c r="SWY7" s="111"/>
      <c r="SWZ7" s="111"/>
      <c r="SXA7" s="111"/>
      <c r="SXB7" s="111"/>
      <c r="SXC7" s="111"/>
      <c r="SXD7" s="111"/>
      <c r="SXE7" s="111"/>
      <c r="SXF7" s="111"/>
      <c r="SXG7" s="111"/>
      <c r="SXH7" s="111"/>
      <c r="SXI7" s="111"/>
      <c r="SXJ7" s="111"/>
      <c r="SXK7" s="111"/>
      <c r="SXL7" s="111"/>
      <c r="SXM7" s="111"/>
      <c r="SXN7" s="111"/>
      <c r="SXO7" s="111"/>
      <c r="SXP7" s="111"/>
      <c r="SXQ7" s="111"/>
      <c r="SXR7" s="111"/>
      <c r="SXS7" s="111"/>
      <c r="SXT7" s="111"/>
      <c r="SXU7" s="111"/>
      <c r="SXV7" s="111"/>
      <c r="SXW7" s="111"/>
      <c r="SXX7" s="111"/>
      <c r="SXY7" s="111"/>
      <c r="SXZ7" s="111"/>
      <c r="SYA7" s="111"/>
      <c r="SYB7" s="111"/>
      <c r="SYC7" s="111"/>
      <c r="SYD7" s="111"/>
      <c r="SYE7" s="111"/>
      <c r="SYF7" s="111"/>
      <c r="SYG7" s="111"/>
      <c r="SYH7" s="111"/>
      <c r="SYI7" s="111"/>
      <c r="SYJ7" s="111"/>
      <c r="SYK7" s="111"/>
      <c r="SYL7" s="111"/>
      <c r="SYM7" s="111"/>
      <c r="SYN7" s="111"/>
      <c r="SYO7" s="111"/>
      <c r="SYP7" s="111"/>
      <c r="SYQ7" s="111"/>
      <c r="SYR7" s="111"/>
      <c r="SYS7" s="111"/>
      <c r="SYT7" s="111"/>
      <c r="SYU7" s="111"/>
      <c r="SYV7" s="111"/>
      <c r="SYW7" s="111"/>
      <c r="SYX7" s="111"/>
      <c r="SYY7" s="111"/>
      <c r="SYZ7" s="111"/>
      <c r="SZA7" s="111"/>
      <c r="SZB7" s="111"/>
      <c r="SZC7" s="111"/>
      <c r="SZD7" s="111"/>
      <c r="SZE7" s="111"/>
      <c r="SZF7" s="111"/>
      <c r="SZG7" s="111"/>
      <c r="SZH7" s="111"/>
      <c r="SZI7" s="111"/>
      <c r="SZJ7" s="111"/>
      <c r="SZK7" s="111"/>
      <c r="SZL7" s="111"/>
      <c r="SZM7" s="111"/>
      <c r="SZN7" s="111"/>
      <c r="SZO7" s="111"/>
      <c r="SZP7" s="111"/>
      <c r="SZQ7" s="111"/>
      <c r="SZR7" s="111"/>
      <c r="SZS7" s="111"/>
      <c r="SZT7" s="111"/>
      <c r="SZU7" s="111"/>
      <c r="SZV7" s="111"/>
      <c r="SZW7" s="111"/>
      <c r="SZX7" s="111"/>
      <c r="SZY7" s="111"/>
      <c r="SZZ7" s="111"/>
      <c r="TAA7" s="111"/>
      <c r="TAB7" s="111"/>
      <c r="TAC7" s="111"/>
      <c r="TAD7" s="111"/>
      <c r="TAE7" s="111"/>
      <c r="TAF7" s="111"/>
      <c r="TAG7" s="111"/>
      <c r="TAH7" s="111"/>
      <c r="TAI7" s="111"/>
      <c r="TAJ7" s="111"/>
      <c r="TAK7" s="111"/>
      <c r="TAL7" s="111"/>
      <c r="TAM7" s="111"/>
      <c r="TAN7" s="111"/>
      <c r="TAO7" s="111"/>
      <c r="TAP7" s="111"/>
      <c r="TAQ7" s="111"/>
      <c r="TAR7" s="111"/>
      <c r="TAS7" s="111"/>
      <c r="TAT7" s="111"/>
      <c r="TAU7" s="111"/>
      <c r="TAV7" s="111"/>
      <c r="TAW7" s="111"/>
      <c r="TAX7" s="111"/>
      <c r="TAY7" s="111"/>
      <c r="TAZ7" s="111"/>
      <c r="TBA7" s="111"/>
      <c r="TBB7" s="111"/>
      <c r="TBC7" s="111"/>
      <c r="TBD7" s="111"/>
      <c r="TBE7" s="111"/>
      <c r="TBF7" s="111"/>
      <c r="TBG7" s="111"/>
      <c r="TBH7" s="111"/>
      <c r="TBI7" s="111"/>
      <c r="TBJ7" s="111"/>
      <c r="TBK7" s="111"/>
      <c r="TBL7" s="111"/>
      <c r="TBM7" s="111"/>
      <c r="TBN7" s="111"/>
      <c r="TBO7" s="111"/>
      <c r="TBP7" s="111"/>
      <c r="TBQ7" s="111"/>
      <c r="TBR7" s="111"/>
      <c r="TBS7" s="111"/>
      <c r="TBT7" s="111"/>
      <c r="TBU7" s="111"/>
      <c r="TBV7" s="111"/>
      <c r="TBW7" s="111"/>
      <c r="TBX7" s="111"/>
      <c r="TBY7" s="111"/>
      <c r="TBZ7" s="111"/>
      <c r="TCA7" s="111"/>
      <c r="TCB7" s="111"/>
      <c r="TCC7" s="111"/>
      <c r="TCD7" s="111"/>
      <c r="TCE7" s="111"/>
      <c r="TCF7" s="111"/>
      <c r="TCG7" s="111"/>
      <c r="TCH7" s="111"/>
      <c r="TCI7" s="111"/>
      <c r="TCJ7" s="111"/>
      <c r="TCK7" s="111"/>
      <c r="TCL7" s="111"/>
      <c r="TCM7" s="111"/>
      <c r="TCN7" s="111"/>
      <c r="TCO7" s="111"/>
      <c r="TCP7" s="111"/>
      <c r="TCQ7" s="111"/>
      <c r="TCR7" s="111"/>
      <c r="TCS7" s="111"/>
      <c r="TCT7" s="111"/>
      <c r="TCU7" s="111"/>
      <c r="TCV7" s="111"/>
      <c r="TCW7" s="111"/>
      <c r="TCX7" s="111"/>
      <c r="TCY7" s="111"/>
      <c r="TCZ7" s="111"/>
      <c r="TDA7" s="111"/>
      <c r="TDB7" s="111"/>
      <c r="TDC7" s="111"/>
      <c r="TDD7" s="111"/>
      <c r="TDE7" s="111"/>
      <c r="TDF7" s="111"/>
      <c r="TDG7" s="111"/>
      <c r="TDH7" s="111"/>
      <c r="TDI7" s="111"/>
      <c r="TDJ7" s="111"/>
      <c r="TDK7" s="111"/>
      <c r="TDL7" s="111"/>
      <c r="TDM7" s="111"/>
      <c r="TDN7" s="111"/>
      <c r="TDO7" s="111"/>
      <c r="TDP7" s="111"/>
      <c r="TDQ7" s="111"/>
      <c r="TDR7" s="111"/>
      <c r="TDS7" s="111"/>
      <c r="TDT7" s="111"/>
      <c r="TDU7" s="111"/>
      <c r="TDV7" s="111"/>
      <c r="TDW7" s="111"/>
      <c r="TDX7" s="111"/>
      <c r="TDY7" s="111"/>
      <c r="TDZ7" s="111"/>
      <c r="TEA7" s="111"/>
      <c r="TEB7" s="111"/>
      <c r="TEC7" s="111"/>
      <c r="TED7" s="111"/>
      <c r="TEE7" s="111"/>
      <c r="TEF7" s="111"/>
      <c r="TEG7" s="111"/>
      <c r="TEH7" s="111"/>
      <c r="TEI7" s="111"/>
      <c r="TEJ7" s="111"/>
      <c r="TEK7" s="111"/>
      <c r="TEL7" s="111"/>
      <c r="TEM7" s="111"/>
      <c r="TEN7" s="111"/>
      <c r="TEO7" s="111"/>
      <c r="TEP7" s="111"/>
      <c r="TEQ7" s="111"/>
      <c r="TER7" s="111"/>
      <c r="TES7" s="111"/>
      <c r="TET7" s="111"/>
      <c r="TEU7" s="111"/>
      <c r="TEV7" s="111"/>
      <c r="TEW7" s="111"/>
      <c r="TEX7" s="111"/>
      <c r="TEY7" s="111"/>
      <c r="TEZ7" s="111"/>
      <c r="TFA7" s="111"/>
      <c r="TFB7" s="111"/>
      <c r="TFC7" s="111"/>
      <c r="TFD7" s="111"/>
      <c r="TFE7" s="111"/>
      <c r="TFF7" s="111"/>
      <c r="TFG7" s="111"/>
      <c r="TFH7" s="111"/>
      <c r="TFI7" s="111"/>
      <c r="TFJ7" s="111"/>
      <c r="TFK7" s="111"/>
      <c r="TFL7" s="111"/>
      <c r="TFM7" s="111"/>
      <c r="TFN7" s="111"/>
      <c r="TFO7" s="111"/>
      <c r="TFP7" s="111"/>
      <c r="TFQ7" s="111"/>
      <c r="TFR7" s="111"/>
      <c r="TFS7" s="111"/>
      <c r="TFT7" s="111"/>
      <c r="TFU7" s="111"/>
      <c r="TFV7" s="111"/>
      <c r="TFW7" s="111"/>
      <c r="TFX7" s="111"/>
      <c r="TFY7" s="111"/>
      <c r="TFZ7" s="111"/>
      <c r="TGA7" s="111"/>
      <c r="TGB7" s="111"/>
      <c r="TGC7" s="111"/>
      <c r="TGD7" s="111"/>
      <c r="TGE7" s="111"/>
      <c r="TGF7" s="111"/>
      <c r="TGG7" s="111"/>
      <c r="TGH7" s="111"/>
      <c r="TGI7" s="111"/>
      <c r="TGJ7" s="111"/>
      <c r="TGK7" s="111"/>
      <c r="TGL7" s="111"/>
      <c r="TGM7" s="111"/>
      <c r="TGN7" s="111"/>
      <c r="TGO7" s="111"/>
      <c r="TGP7" s="111"/>
      <c r="TGQ7" s="111"/>
      <c r="TGR7" s="111"/>
      <c r="TGS7" s="111"/>
      <c r="TGT7" s="111"/>
      <c r="TGU7" s="111"/>
      <c r="TGV7" s="111"/>
      <c r="TGW7" s="111"/>
      <c r="TGX7" s="111"/>
      <c r="TGY7" s="111"/>
      <c r="TGZ7" s="111"/>
      <c r="THA7" s="111"/>
      <c r="THB7" s="111"/>
      <c r="THC7" s="111"/>
      <c r="THD7" s="111"/>
      <c r="THE7" s="111"/>
      <c r="THF7" s="111"/>
      <c r="THG7" s="111"/>
      <c r="THH7" s="111"/>
      <c r="THI7" s="111"/>
      <c r="THJ7" s="111"/>
      <c r="THK7" s="111"/>
      <c r="THL7" s="111"/>
      <c r="THM7" s="111"/>
      <c r="THN7" s="111"/>
      <c r="THO7" s="111"/>
      <c r="THP7" s="111"/>
      <c r="THQ7" s="111"/>
      <c r="THR7" s="111"/>
      <c r="THS7" s="111"/>
      <c r="THT7" s="111"/>
      <c r="THU7" s="111"/>
      <c r="THV7" s="111"/>
      <c r="THW7" s="111"/>
      <c r="THX7" s="111"/>
      <c r="THY7" s="111"/>
      <c r="THZ7" s="111"/>
      <c r="TIA7" s="111"/>
      <c r="TIB7" s="111"/>
      <c r="TIC7" s="111"/>
      <c r="TID7" s="111"/>
      <c r="TIE7" s="111"/>
      <c r="TIF7" s="111"/>
      <c r="TIG7" s="111"/>
      <c r="TIH7" s="111"/>
      <c r="TII7" s="111"/>
      <c r="TIJ7" s="111"/>
      <c r="TIK7" s="111"/>
      <c r="TIL7" s="111"/>
      <c r="TIM7" s="111"/>
      <c r="TIN7" s="111"/>
      <c r="TIO7" s="111"/>
      <c r="TIP7" s="111"/>
      <c r="TIQ7" s="111"/>
      <c r="TIR7" s="111"/>
      <c r="TIS7" s="111"/>
      <c r="TIT7" s="111"/>
      <c r="TIU7" s="111"/>
      <c r="TIV7" s="111"/>
      <c r="TIW7" s="111"/>
      <c r="TIX7" s="111"/>
      <c r="TIY7" s="111"/>
      <c r="TIZ7" s="111"/>
      <c r="TJA7" s="111"/>
      <c r="TJB7" s="111"/>
      <c r="TJC7" s="111"/>
      <c r="TJD7" s="111"/>
      <c r="TJE7" s="111"/>
      <c r="TJF7" s="111"/>
      <c r="TJG7" s="111"/>
      <c r="TJH7" s="111"/>
      <c r="TJI7" s="111"/>
      <c r="TJJ7" s="111"/>
      <c r="TJK7" s="111"/>
      <c r="TJL7" s="111"/>
      <c r="TJM7" s="111"/>
      <c r="TJN7" s="111"/>
      <c r="TJO7" s="111"/>
      <c r="TJP7" s="111"/>
      <c r="TJQ7" s="111"/>
      <c r="TJR7" s="111"/>
      <c r="TJS7" s="111"/>
      <c r="TJT7" s="111"/>
      <c r="TJU7" s="111"/>
      <c r="TJV7" s="111"/>
      <c r="TJW7" s="111"/>
      <c r="TJX7" s="111"/>
      <c r="TJY7" s="111"/>
      <c r="TJZ7" s="111"/>
      <c r="TKA7" s="111"/>
      <c r="TKB7" s="111"/>
      <c r="TKC7" s="111"/>
      <c r="TKD7" s="111"/>
      <c r="TKE7" s="111"/>
      <c r="TKF7" s="111"/>
      <c r="TKG7" s="111"/>
      <c r="TKH7" s="111"/>
      <c r="TKI7" s="111"/>
      <c r="TKJ7" s="111"/>
      <c r="TKK7" s="111"/>
      <c r="TKL7" s="111"/>
      <c r="TKM7" s="111"/>
      <c r="TKN7" s="111"/>
      <c r="TKO7" s="111"/>
      <c r="TKP7" s="111"/>
      <c r="TKQ7" s="111"/>
      <c r="TKR7" s="111"/>
      <c r="TKS7" s="111"/>
      <c r="TKT7" s="111"/>
      <c r="TKU7" s="111"/>
      <c r="TKV7" s="111"/>
      <c r="TKW7" s="111"/>
      <c r="TKX7" s="111"/>
      <c r="TKY7" s="111"/>
      <c r="TKZ7" s="111"/>
      <c r="TLA7" s="111"/>
      <c r="TLB7" s="111"/>
      <c r="TLC7" s="111"/>
      <c r="TLD7" s="111"/>
      <c r="TLE7" s="111"/>
      <c r="TLF7" s="111"/>
      <c r="TLG7" s="111"/>
      <c r="TLH7" s="111"/>
      <c r="TLI7" s="111"/>
      <c r="TLJ7" s="111"/>
      <c r="TLK7" s="111"/>
      <c r="TLL7" s="111"/>
      <c r="TLM7" s="111"/>
      <c r="TLN7" s="111"/>
      <c r="TLO7" s="111"/>
      <c r="TLP7" s="111"/>
      <c r="TLQ7" s="111"/>
      <c r="TLR7" s="111"/>
      <c r="TLS7" s="111"/>
      <c r="TLT7" s="111"/>
      <c r="TLU7" s="111"/>
      <c r="TLV7" s="111"/>
      <c r="TLW7" s="111"/>
      <c r="TLX7" s="111"/>
      <c r="TLY7" s="111"/>
      <c r="TLZ7" s="111"/>
      <c r="TMA7" s="111"/>
      <c r="TMB7" s="111"/>
      <c r="TMC7" s="111"/>
      <c r="TMD7" s="111"/>
      <c r="TME7" s="111"/>
      <c r="TMF7" s="111"/>
      <c r="TMG7" s="111"/>
      <c r="TMH7" s="111"/>
      <c r="TMI7" s="111"/>
      <c r="TMJ7" s="111"/>
      <c r="TMK7" s="111"/>
      <c r="TML7" s="111"/>
      <c r="TMM7" s="111"/>
      <c r="TMN7" s="111"/>
      <c r="TMO7" s="111"/>
      <c r="TMP7" s="111"/>
      <c r="TMQ7" s="111"/>
      <c r="TMR7" s="111"/>
      <c r="TMS7" s="111"/>
      <c r="TMT7" s="111"/>
      <c r="TMU7" s="111"/>
      <c r="TMV7" s="111"/>
      <c r="TMW7" s="111"/>
      <c r="TMX7" s="111"/>
      <c r="TMY7" s="111"/>
      <c r="TMZ7" s="111"/>
      <c r="TNA7" s="111"/>
      <c r="TNB7" s="111"/>
      <c r="TNC7" s="111"/>
      <c r="TND7" s="111"/>
      <c r="TNE7" s="111"/>
      <c r="TNF7" s="111"/>
      <c r="TNG7" s="111"/>
      <c r="TNH7" s="111"/>
      <c r="TNI7" s="111"/>
      <c r="TNJ7" s="111"/>
      <c r="TNK7" s="111"/>
      <c r="TNL7" s="111"/>
      <c r="TNM7" s="111"/>
      <c r="TNN7" s="111"/>
      <c r="TNO7" s="111"/>
      <c r="TNP7" s="111"/>
      <c r="TNQ7" s="111"/>
      <c r="TNR7" s="111"/>
      <c r="TNS7" s="111"/>
      <c r="TNT7" s="111"/>
      <c r="TNU7" s="111"/>
      <c r="TNV7" s="111"/>
      <c r="TNW7" s="111"/>
      <c r="TNX7" s="111"/>
      <c r="TNY7" s="111"/>
      <c r="TNZ7" s="111"/>
      <c r="TOA7" s="111"/>
      <c r="TOB7" s="111"/>
      <c r="TOC7" s="111"/>
      <c r="TOD7" s="111"/>
      <c r="TOE7" s="111"/>
      <c r="TOF7" s="111"/>
      <c r="TOG7" s="111"/>
      <c r="TOH7" s="111"/>
      <c r="TOI7" s="111"/>
      <c r="TOJ7" s="111"/>
      <c r="TOK7" s="111"/>
      <c r="TOL7" s="111"/>
      <c r="TOM7" s="111"/>
      <c r="TON7" s="111"/>
      <c r="TOO7" s="111"/>
      <c r="TOP7" s="111"/>
      <c r="TOQ7" s="111"/>
      <c r="TOR7" s="111"/>
      <c r="TOS7" s="111"/>
      <c r="TOT7" s="111"/>
      <c r="TOU7" s="111"/>
      <c r="TOV7" s="111"/>
      <c r="TOW7" s="111"/>
      <c r="TOX7" s="111"/>
      <c r="TOY7" s="111"/>
      <c r="TOZ7" s="111"/>
      <c r="TPA7" s="111"/>
      <c r="TPB7" s="111"/>
      <c r="TPC7" s="111"/>
      <c r="TPD7" s="111"/>
      <c r="TPE7" s="111"/>
      <c r="TPF7" s="111"/>
      <c r="TPG7" s="111"/>
      <c r="TPH7" s="111"/>
      <c r="TPI7" s="111"/>
      <c r="TPJ7" s="111"/>
      <c r="TPK7" s="111"/>
      <c r="TPL7" s="111"/>
      <c r="TPM7" s="111"/>
      <c r="TPN7" s="111"/>
      <c r="TPO7" s="111"/>
      <c r="TPP7" s="111"/>
      <c r="TPQ7" s="111"/>
      <c r="TPR7" s="111"/>
      <c r="TPS7" s="111"/>
      <c r="TPT7" s="111"/>
      <c r="TPU7" s="111"/>
      <c r="TPV7" s="111"/>
      <c r="TPW7" s="111"/>
      <c r="TPX7" s="111"/>
      <c r="TPY7" s="111"/>
      <c r="TPZ7" s="111"/>
      <c r="TQA7" s="111"/>
      <c r="TQB7" s="111"/>
      <c r="TQC7" s="111"/>
      <c r="TQD7" s="111"/>
      <c r="TQE7" s="111"/>
      <c r="TQF7" s="111"/>
      <c r="TQG7" s="111"/>
      <c r="TQH7" s="111"/>
      <c r="TQI7" s="111"/>
      <c r="TQJ7" s="111"/>
      <c r="TQK7" s="111"/>
      <c r="TQL7" s="111"/>
      <c r="TQM7" s="111"/>
      <c r="TQN7" s="111"/>
      <c r="TQO7" s="111"/>
      <c r="TQP7" s="111"/>
      <c r="TQQ7" s="111"/>
      <c r="TQR7" s="111"/>
      <c r="TQS7" s="111"/>
      <c r="TQT7" s="111"/>
      <c r="TQU7" s="111"/>
      <c r="TQV7" s="111"/>
      <c r="TQW7" s="111"/>
      <c r="TQX7" s="111"/>
      <c r="TQY7" s="111"/>
      <c r="TQZ7" s="111"/>
      <c r="TRA7" s="111"/>
      <c r="TRB7" s="111"/>
      <c r="TRC7" s="111"/>
      <c r="TRD7" s="111"/>
      <c r="TRE7" s="111"/>
      <c r="TRF7" s="111"/>
      <c r="TRG7" s="111"/>
      <c r="TRH7" s="111"/>
      <c r="TRI7" s="111"/>
      <c r="TRJ7" s="111"/>
      <c r="TRK7" s="111"/>
      <c r="TRL7" s="111"/>
      <c r="TRM7" s="111"/>
      <c r="TRN7" s="111"/>
      <c r="TRO7" s="111"/>
      <c r="TRP7" s="111"/>
      <c r="TRQ7" s="111"/>
      <c r="TRR7" s="111"/>
      <c r="TRS7" s="111"/>
      <c r="TRT7" s="111"/>
      <c r="TRU7" s="111"/>
      <c r="TRV7" s="111"/>
      <c r="TRW7" s="111"/>
      <c r="TRX7" s="111"/>
      <c r="TRY7" s="111"/>
      <c r="TRZ7" s="111"/>
      <c r="TSA7" s="111"/>
      <c r="TSB7" s="111"/>
      <c r="TSC7" s="111"/>
      <c r="TSD7" s="111"/>
      <c r="TSE7" s="111"/>
      <c r="TSF7" s="111"/>
      <c r="TSG7" s="111"/>
      <c r="TSH7" s="111"/>
      <c r="TSI7" s="111"/>
      <c r="TSJ7" s="111"/>
      <c r="TSK7" s="111"/>
      <c r="TSL7" s="111"/>
      <c r="TSM7" s="111"/>
      <c r="TSN7" s="111"/>
      <c r="TSO7" s="111"/>
      <c r="TSP7" s="111"/>
      <c r="TSQ7" s="111"/>
      <c r="TSR7" s="111"/>
      <c r="TSS7" s="111"/>
      <c r="TST7" s="111"/>
      <c r="TSU7" s="111"/>
      <c r="TSV7" s="111"/>
      <c r="TSW7" s="111"/>
      <c r="TSX7" s="111"/>
      <c r="TSY7" s="111"/>
      <c r="TSZ7" s="111"/>
      <c r="TTA7" s="111"/>
      <c r="TTB7" s="111"/>
      <c r="TTC7" s="111"/>
      <c r="TTD7" s="111"/>
      <c r="TTE7" s="111"/>
      <c r="TTF7" s="111"/>
      <c r="TTG7" s="111"/>
      <c r="TTH7" s="111"/>
      <c r="TTI7" s="111"/>
      <c r="TTJ7" s="111"/>
      <c r="TTK7" s="111"/>
      <c r="TTL7" s="111"/>
      <c r="TTM7" s="111"/>
      <c r="TTN7" s="111"/>
      <c r="TTO7" s="111"/>
      <c r="TTP7" s="111"/>
      <c r="TTQ7" s="111"/>
      <c r="TTR7" s="111"/>
      <c r="TTS7" s="111"/>
      <c r="TTT7" s="111"/>
      <c r="TTU7" s="111"/>
      <c r="TTV7" s="111"/>
      <c r="TTW7" s="111"/>
      <c r="TTX7" s="111"/>
      <c r="TTY7" s="111"/>
      <c r="TTZ7" s="111"/>
      <c r="TUA7" s="111"/>
      <c r="TUB7" s="111"/>
      <c r="TUC7" s="111"/>
      <c r="TUD7" s="111"/>
      <c r="TUE7" s="111"/>
      <c r="TUF7" s="111"/>
      <c r="TUG7" s="111"/>
      <c r="TUH7" s="111"/>
      <c r="TUI7" s="111"/>
      <c r="TUJ7" s="111"/>
      <c r="TUK7" s="111"/>
      <c r="TUL7" s="111"/>
      <c r="TUM7" s="111"/>
      <c r="TUN7" s="111"/>
      <c r="TUO7" s="111"/>
      <c r="TUP7" s="111"/>
      <c r="TUQ7" s="111"/>
      <c r="TUR7" s="111"/>
      <c r="TUS7" s="111"/>
      <c r="TUT7" s="111"/>
      <c r="TUU7" s="111"/>
      <c r="TUV7" s="111"/>
      <c r="TUW7" s="111"/>
      <c r="TUX7" s="111"/>
      <c r="TUY7" s="111"/>
      <c r="TUZ7" s="111"/>
      <c r="TVA7" s="111"/>
      <c r="TVB7" s="111"/>
      <c r="TVC7" s="111"/>
      <c r="TVD7" s="111"/>
      <c r="TVE7" s="111"/>
      <c r="TVF7" s="111"/>
      <c r="TVG7" s="111"/>
      <c r="TVH7" s="111"/>
      <c r="TVI7" s="111"/>
      <c r="TVJ7" s="111"/>
      <c r="TVK7" s="111"/>
      <c r="TVL7" s="111"/>
      <c r="TVM7" s="111"/>
      <c r="TVN7" s="111"/>
      <c r="TVO7" s="111"/>
      <c r="TVP7" s="111"/>
      <c r="TVQ7" s="111"/>
      <c r="TVR7" s="111"/>
      <c r="TVS7" s="111"/>
      <c r="TVT7" s="111"/>
      <c r="TVU7" s="111"/>
      <c r="TVV7" s="111"/>
      <c r="TVW7" s="111"/>
      <c r="TVX7" s="111"/>
      <c r="TVY7" s="111"/>
      <c r="TVZ7" s="111"/>
      <c r="TWA7" s="111"/>
      <c r="TWB7" s="111"/>
      <c r="TWC7" s="111"/>
      <c r="TWD7" s="111"/>
      <c r="TWE7" s="111"/>
      <c r="TWF7" s="111"/>
      <c r="TWG7" s="111"/>
      <c r="TWH7" s="111"/>
      <c r="TWI7" s="111"/>
      <c r="TWJ7" s="111"/>
      <c r="TWK7" s="111"/>
      <c r="TWL7" s="111"/>
      <c r="TWM7" s="111"/>
      <c r="TWN7" s="111"/>
      <c r="TWO7" s="111"/>
      <c r="TWP7" s="111"/>
      <c r="TWQ7" s="111"/>
      <c r="TWR7" s="111"/>
      <c r="TWS7" s="111"/>
      <c r="TWT7" s="111"/>
      <c r="TWU7" s="111"/>
      <c r="TWV7" s="111"/>
      <c r="TWW7" s="111"/>
      <c r="TWX7" s="111"/>
      <c r="TWY7" s="111"/>
      <c r="TWZ7" s="111"/>
      <c r="TXA7" s="111"/>
      <c r="TXB7" s="111"/>
      <c r="TXC7" s="111"/>
      <c r="TXD7" s="111"/>
      <c r="TXE7" s="111"/>
      <c r="TXF7" s="111"/>
      <c r="TXG7" s="111"/>
      <c r="TXH7" s="111"/>
      <c r="TXI7" s="111"/>
      <c r="TXJ7" s="111"/>
      <c r="TXK7" s="111"/>
      <c r="TXL7" s="111"/>
      <c r="TXM7" s="111"/>
      <c r="TXN7" s="111"/>
      <c r="TXO7" s="111"/>
      <c r="TXP7" s="111"/>
      <c r="TXQ7" s="111"/>
      <c r="TXR7" s="111"/>
      <c r="TXS7" s="111"/>
      <c r="TXT7" s="111"/>
      <c r="TXU7" s="111"/>
      <c r="TXV7" s="111"/>
      <c r="TXW7" s="111"/>
      <c r="TXX7" s="111"/>
      <c r="TXY7" s="111"/>
      <c r="TXZ7" s="111"/>
      <c r="TYA7" s="111"/>
      <c r="TYB7" s="111"/>
      <c r="TYC7" s="111"/>
      <c r="TYD7" s="111"/>
      <c r="TYE7" s="111"/>
      <c r="TYF7" s="111"/>
      <c r="TYG7" s="111"/>
      <c r="TYH7" s="111"/>
      <c r="TYI7" s="111"/>
      <c r="TYJ7" s="111"/>
      <c r="TYK7" s="111"/>
      <c r="TYL7" s="111"/>
      <c r="TYM7" s="111"/>
      <c r="TYN7" s="111"/>
      <c r="TYO7" s="111"/>
      <c r="TYP7" s="111"/>
      <c r="TYQ7" s="111"/>
      <c r="TYR7" s="111"/>
      <c r="TYS7" s="111"/>
      <c r="TYT7" s="111"/>
      <c r="TYU7" s="111"/>
      <c r="TYV7" s="111"/>
      <c r="TYW7" s="111"/>
      <c r="TYX7" s="111"/>
      <c r="TYY7" s="111"/>
      <c r="TYZ7" s="111"/>
      <c r="TZA7" s="111"/>
      <c r="TZB7" s="111"/>
      <c r="TZC7" s="111"/>
      <c r="TZD7" s="111"/>
      <c r="TZE7" s="111"/>
      <c r="TZF7" s="111"/>
      <c r="TZG7" s="111"/>
      <c r="TZH7" s="111"/>
      <c r="TZI7" s="111"/>
      <c r="TZJ7" s="111"/>
      <c r="TZK7" s="111"/>
      <c r="TZL7" s="111"/>
      <c r="TZM7" s="111"/>
      <c r="TZN7" s="111"/>
      <c r="TZO7" s="111"/>
      <c r="TZP7" s="111"/>
      <c r="TZQ7" s="111"/>
      <c r="TZR7" s="111"/>
      <c r="TZS7" s="111"/>
      <c r="TZT7" s="111"/>
      <c r="TZU7" s="111"/>
      <c r="TZV7" s="111"/>
      <c r="TZW7" s="111"/>
      <c r="TZX7" s="111"/>
      <c r="TZY7" s="111"/>
      <c r="TZZ7" s="111"/>
      <c r="UAA7" s="111"/>
      <c r="UAB7" s="111"/>
      <c r="UAC7" s="111"/>
      <c r="UAD7" s="111"/>
      <c r="UAE7" s="111"/>
      <c r="UAF7" s="111"/>
      <c r="UAG7" s="111"/>
      <c r="UAH7" s="111"/>
      <c r="UAI7" s="111"/>
      <c r="UAJ7" s="111"/>
      <c r="UAK7" s="111"/>
      <c r="UAL7" s="111"/>
      <c r="UAM7" s="111"/>
      <c r="UAN7" s="111"/>
      <c r="UAO7" s="111"/>
      <c r="UAP7" s="111"/>
      <c r="UAQ7" s="111"/>
      <c r="UAR7" s="111"/>
      <c r="UAS7" s="111"/>
      <c r="UAT7" s="111"/>
      <c r="UAU7" s="111"/>
      <c r="UAV7" s="111"/>
      <c r="UAW7" s="111"/>
      <c r="UAX7" s="111"/>
      <c r="UAY7" s="111"/>
      <c r="UAZ7" s="111"/>
      <c r="UBA7" s="111"/>
      <c r="UBB7" s="111"/>
      <c r="UBC7" s="111"/>
      <c r="UBD7" s="111"/>
      <c r="UBE7" s="111"/>
      <c r="UBF7" s="111"/>
      <c r="UBG7" s="111"/>
      <c r="UBH7" s="111"/>
      <c r="UBI7" s="111"/>
      <c r="UBJ7" s="111"/>
      <c r="UBK7" s="111"/>
      <c r="UBL7" s="111"/>
      <c r="UBM7" s="111"/>
      <c r="UBN7" s="111"/>
      <c r="UBO7" s="111"/>
      <c r="UBP7" s="111"/>
      <c r="UBQ7" s="111"/>
      <c r="UBR7" s="111"/>
      <c r="UBS7" s="111"/>
      <c r="UBT7" s="111"/>
      <c r="UBU7" s="111"/>
      <c r="UBV7" s="111"/>
      <c r="UBW7" s="111"/>
      <c r="UBX7" s="111"/>
      <c r="UBY7" s="111"/>
      <c r="UBZ7" s="111"/>
      <c r="UCA7" s="111"/>
      <c r="UCB7" s="111"/>
      <c r="UCC7" s="111"/>
      <c r="UCD7" s="111"/>
      <c r="UCE7" s="111"/>
      <c r="UCF7" s="111"/>
      <c r="UCG7" s="111"/>
      <c r="UCH7" s="111"/>
      <c r="UCI7" s="111"/>
      <c r="UCJ7" s="111"/>
      <c r="UCK7" s="111"/>
      <c r="UCL7" s="111"/>
      <c r="UCM7" s="111"/>
      <c r="UCN7" s="111"/>
      <c r="UCO7" s="111"/>
      <c r="UCP7" s="111"/>
      <c r="UCQ7" s="111"/>
      <c r="UCR7" s="111"/>
      <c r="UCS7" s="111"/>
      <c r="UCT7" s="111"/>
      <c r="UCU7" s="111"/>
      <c r="UCV7" s="111"/>
      <c r="UCW7" s="111"/>
      <c r="UCX7" s="111"/>
      <c r="UCY7" s="111"/>
      <c r="UCZ7" s="111"/>
      <c r="UDA7" s="111"/>
      <c r="UDB7" s="111"/>
      <c r="UDC7" s="111"/>
      <c r="UDD7" s="111"/>
      <c r="UDE7" s="111"/>
      <c r="UDF7" s="111"/>
      <c r="UDG7" s="111"/>
      <c r="UDH7" s="111"/>
      <c r="UDI7" s="111"/>
      <c r="UDJ7" s="111"/>
      <c r="UDK7" s="111"/>
      <c r="UDL7" s="111"/>
      <c r="UDM7" s="111"/>
      <c r="UDN7" s="111"/>
      <c r="UDO7" s="111"/>
      <c r="UDP7" s="111"/>
      <c r="UDQ7" s="111"/>
      <c r="UDR7" s="111"/>
      <c r="UDS7" s="111"/>
      <c r="UDT7" s="111"/>
      <c r="UDU7" s="111"/>
      <c r="UDV7" s="111"/>
      <c r="UDW7" s="111"/>
      <c r="UDX7" s="111"/>
      <c r="UDY7" s="111"/>
      <c r="UDZ7" s="111"/>
      <c r="UEA7" s="111"/>
      <c r="UEB7" s="111"/>
      <c r="UEC7" s="111"/>
      <c r="UED7" s="111"/>
      <c r="UEE7" s="111"/>
      <c r="UEF7" s="111"/>
      <c r="UEG7" s="111"/>
      <c r="UEH7" s="111"/>
      <c r="UEI7" s="111"/>
      <c r="UEJ7" s="111"/>
      <c r="UEK7" s="111"/>
      <c r="UEL7" s="111"/>
      <c r="UEM7" s="111"/>
      <c r="UEN7" s="111"/>
      <c r="UEO7" s="111"/>
      <c r="UEP7" s="111"/>
      <c r="UEQ7" s="111"/>
      <c r="UER7" s="111"/>
      <c r="UES7" s="111"/>
      <c r="UET7" s="111"/>
      <c r="UEU7" s="111"/>
      <c r="UEV7" s="111"/>
      <c r="UEW7" s="111"/>
      <c r="UEX7" s="111"/>
      <c r="UEY7" s="111"/>
      <c r="UEZ7" s="111"/>
      <c r="UFA7" s="111"/>
      <c r="UFB7" s="111"/>
      <c r="UFC7" s="111"/>
      <c r="UFD7" s="111"/>
      <c r="UFE7" s="111"/>
      <c r="UFF7" s="111"/>
      <c r="UFG7" s="111"/>
      <c r="UFH7" s="111"/>
      <c r="UFI7" s="111"/>
      <c r="UFJ7" s="111"/>
      <c r="UFK7" s="111"/>
      <c r="UFL7" s="111"/>
      <c r="UFM7" s="111"/>
      <c r="UFN7" s="111"/>
      <c r="UFO7" s="111"/>
      <c r="UFP7" s="111"/>
      <c r="UFQ7" s="111"/>
      <c r="UFR7" s="111"/>
      <c r="UFS7" s="111"/>
      <c r="UFT7" s="111"/>
      <c r="UFU7" s="111"/>
      <c r="UFV7" s="111"/>
      <c r="UFW7" s="111"/>
      <c r="UFX7" s="111"/>
      <c r="UFY7" s="111"/>
      <c r="UFZ7" s="111"/>
      <c r="UGA7" s="111"/>
      <c r="UGB7" s="111"/>
      <c r="UGC7" s="111"/>
      <c r="UGD7" s="111"/>
      <c r="UGE7" s="111"/>
      <c r="UGF7" s="111"/>
      <c r="UGG7" s="111"/>
      <c r="UGH7" s="111"/>
      <c r="UGI7" s="111"/>
      <c r="UGJ7" s="111"/>
      <c r="UGK7" s="111"/>
      <c r="UGL7" s="111"/>
      <c r="UGM7" s="111"/>
      <c r="UGN7" s="111"/>
      <c r="UGO7" s="111"/>
      <c r="UGP7" s="111"/>
      <c r="UGQ7" s="111"/>
      <c r="UGR7" s="111"/>
      <c r="UGS7" s="111"/>
      <c r="UGT7" s="111"/>
      <c r="UGU7" s="111"/>
      <c r="UGV7" s="111"/>
      <c r="UGW7" s="111"/>
      <c r="UGX7" s="111"/>
      <c r="UGY7" s="111"/>
      <c r="UGZ7" s="111"/>
      <c r="UHA7" s="111"/>
      <c r="UHB7" s="111"/>
      <c r="UHC7" s="111"/>
      <c r="UHD7" s="111"/>
      <c r="UHE7" s="111"/>
      <c r="UHF7" s="111"/>
      <c r="UHG7" s="111"/>
      <c r="UHH7" s="111"/>
      <c r="UHI7" s="111"/>
      <c r="UHJ7" s="111"/>
      <c r="UHK7" s="111"/>
      <c r="UHL7" s="111"/>
      <c r="UHM7" s="111"/>
      <c r="UHN7" s="111"/>
      <c r="UHO7" s="111"/>
      <c r="UHP7" s="111"/>
      <c r="UHQ7" s="111"/>
      <c r="UHR7" s="111"/>
      <c r="UHS7" s="111"/>
      <c r="UHT7" s="111"/>
      <c r="UHU7" s="111"/>
      <c r="UHV7" s="111"/>
      <c r="UHW7" s="111"/>
      <c r="UHX7" s="111"/>
      <c r="UHY7" s="111"/>
      <c r="UHZ7" s="111"/>
      <c r="UIA7" s="111"/>
      <c r="UIB7" s="111"/>
      <c r="UIC7" s="111"/>
      <c r="UID7" s="111"/>
      <c r="UIE7" s="111"/>
      <c r="UIF7" s="111"/>
      <c r="UIG7" s="111"/>
      <c r="UIH7" s="111"/>
      <c r="UII7" s="111"/>
      <c r="UIJ7" s="111"/>
      <c r="UIK7" s="111"/>
      <c r="UIL7" s="111"/>
      <c r="UIM7" s="111"/>
      <c r="UIN7" s="111"/>
      <c r="UIO7" s="111"/>
      <c r="UIP7" s="111"/>
      <c r="UIQ7" s="111"/>
      <c r="UIR7" s="111"/>
      <c r="UIS7" s="111"/>
      <c r="UIT7" s="111"/>
      <c r="UIU7" s="111"/>
      <c r="UIV7" s="111"/>
      <c r="UIW7" s="111"/>
      <c r="UIX7" s="111"/>
      <c r="UIY7" s="111"/>
      <c r="UIZ7" s="111"/>
      <c r="UJA7" s="111"/>
      <c r="UJB7" s="111"/>
      <c r="UJC7" s="111"/>
      <c r="UJD7" s="111"/>
      <c r="UJE7" s="111"/>
      <c r="UJF7" s="111"/>
      <c r="UJG7" s="111"/>
      <c r="UJH7" s="111"/>
      <c r="UJI7" s="111"/>
      <c r="UJJ7" s="111"/>
      <c r="UJK7" s="111"/>
      <c r="UJL7" s="111"/>
      <c r="UJM7" s="111"/>
      <c r="UJN7" s="111"/>
      <c r="UJO7" s="111"/>
      <c r="UJP7" s="111"/>
      <c r="UJQ7" s="111"/>
      <c r="UJR7" s="111"/>
      <c r="UJS7" s="111"/>
      <c r="UJT7" s="111"/>
      <c r="UJU7" s="111"/>
      <c r="UJV7" s="111"/>
      <c r="UJW7" s="111"/>
      <c r="UJX7" s="111"/>
      <c r="UJY7" s="111"/>
      <c r="UJZ7" s="111"/>
      <c r="UKA7" s="111"/>
      <c r="UKB7" s="111"/>
      <c r="UKC7" s="111"/>
      <c r="UKD7" s="111"/>
      <c r="UKE7" s="111"/>
      <c r="UKF7" s="111"/>
      <c r="UKG7" s="111"/>
      <c r="UKH7" s="111"/>
      <c r="UKI7" s="111"/>
      <c r="UKJ7" s="111"/>
      <c r="UKK7" s="111"/>
      <c r="UKL7" s="111"/>
      <c r="UKM7" s="111"/>
      <c r="UKN7" s="111"/>
      <c r="UKO7" s="111"/>
      <c r="UKP7" s="111"/>
      <c r="UKQ7" s="111"/>
      <c r="UKR7" s="111"/>
      <c r="UKS7" s="111"/>
      <c r="UKT7" s="111"/>
      <c r="UKU7" s="111"/>
      <c r="UKV7" s="111"/>
      <c r="UKW7" s="111"/>
      <c r="UKX7" s="111"/>
      <c r="UKY7" s="111"/>
      <c r="UKZ7" s="111"/>
      <c r="ULA7" s="111"/>
      <c r="ULB7" s="111"/>
      <c r="ULC7" s="111"/>
      <c r="ULD7" s="111"/>
      <c r="ULE7" s="111"/>
      <c r="ULF7" s="111"/>
      <c r="ULG7" s="111"/>
      <c r="ULH7" s="111"/>
      <c r="ULI7" s="111"/>
      <c r="ULJ7" s="111"/>
      <c r="ULK7" s="111"/>
      <c r="ULL7" s="111"/>
      <c r="ULM7" s="111"/>
      <c r="ULN7" s="111"/>
      <c r="ULO7" s="111"/>
      <c r="ULP7" s="111"/>
      <c r="ULQ7" s="111"/>
      <c r="ULR7" s="111"/>
      <c r="ULS7" s="111"/>
      <c r="ULT7" s="111"/>
      <c r="ULU7" s="111"/>
      <c r="ULV7" s="111"/>
      <c r="ULW7" s="111"/>
      <c r="ULX7" s="111"/>
      <c r="ULY7" s="111"/>
      <c r="ULZ7" s="111"/>
      <c r="UMA7" s="111"/>
      <c r="UMB7" s="111"/>
      <c r="UMC7" s="111"/>
      <c r="UMD7" s="111"/>
      <c r="UME7" s="111"/>
      <c r="UMF7" s="111"/>
      <c r="UMG7" s="111"/>
      <c r="UMH7" s="111"/>
      <c r="UMI7" s="111"/>
      <c r="UMJ7" s="111"/>
      <c r="UMK7" s="111"/>
      <c r="UML7" s="111"/>
      <c r="UMM7" s="111"/>
      <c r="UMN7" s="111"/>
      <c r="UMO7" s="111"/>
      <c r="UMP7" s="111"/>
      <c r="UMQ7" s="111"/>
      <c r="UMR7" s="111"/>
      <c r="UMS7" s="111"/>
      <c r="UMT7" s="111"/>
      <c r="UMU7" s="111"/>
      <c r="UMV7" s="111"/>
      <c r="UMW7" s="111"/>
      <c r="UMX7" s="111"/>
      <c r="UMY7" s="111"/>
      <c r="UMZ7" s="111"/>
      <c r="UNA7" s="111"/>
      <c r="UNB7" s="111"/>
      <c r="UNC7" s="111"/>
      <c r="UND7" s="111"/>
      <c r="UNE7" s="111"/>
      <c r="UNF7" s="111"/>
      <c r="UNG7" s="111"/>
      <c r="UNH7" s="111"/>
      <c r="UNI7" s="111"/>
      <c r="UNJ7" s="111"/>
      <c r="UNK7" s="111"/>
      <c r="UNL7" s="111"/>
      <c r="UNM7" s="111"/>
      <c r="UNN7" s="111"/>
      <c r="UNO7" s="111"/>
      <c r="UNP7" s="111"/>
      <c r="UNQ7" s="111"/>
      <c r="UNR7" s="111"/>
      <c r="UNS7" s="111"/>
      <c r="UNT7" s="111"/>
      <c r="UNU7" s="111"/>
      <c r="UNV7" s="111"/>
      <c r="UNW7" s="111"/>
      <c r="UNX7" s="111"/>
      <c r="UNY7" s="111"/>
      <c r="UNZ7" s="111"/>
      <c r="UOA7" s="111"/>
      <c r="UOB7" s="111"/>
      <c r="UOC7" s="111"/>
      <c r="UOD7" s="111"/>
      <c r="UOE7" s="111"/>
      <c r="UOF7" s="111"/>
      <c r="UOG7" s="111"/>
      <c r="UOH7" s="111"/>
      <c r="UOI7" s="111"/>
      <c r="UOJ7" s="111"/>
      <c r="UOK7" s="111"/>
      <c r="UOL7" s="111"/>
      <c r="UOM7" s="111"/>
      <c r="UON7" s="111"/>
      <c r="UOO7" s="111"/>
      <c r="UOP7" s="111"/>
      <c r="UOQ7" s="111"/>
      <c r="UOR7" s="111"/>
      <c r="UOS7" s="111"/>
      <c r="UOT7" s="111"/>
      <c r="UOU7" s="111"/>
      <c r="UOV7" s="111"/>
      <c r="UOW7" s="111"/>
      <c r="UOX7" s="111"/>
      <c r="UOY7" s="111"/>
      <c r="UOZ7" s="111"/>
      <c r="UPA7" s="111"/>
      <c r="UPB7" s="111"/>
      <c r="UPC7" s="111"/>
      <c r="UPD7" s="111"/>
      <c r="UPE7" s="111"/>
      <c r="UPF7" s="111"/>
      <c r="UPG7" s="111"/>
      <c r="UPH7" s="111"/>
      <c r="UPI7" s="111"/>
      <c r="UPJ7" s="111"/>
      <c r="UPK7" s="111"/>
      <c r="UPL7" s="111"/>
      <c r="UPM7" s="111"/>
      <c r="UPN7" s="111"/>
      <c r="UPO7" s="111"/>
      <c r="UPP7" s="111"/>
      <c r="UPQ7" s="111"/>
      <c r="UPR7" s="111"/>
      <c r="UPS7" s="111"/>
      <c r="UPT7" s="111"/>
      <c r="UPU7" s="111"/>
      <c r="UPV7" s="111"/>
      <c r="UPW7" s="111"/>
      <c r="UPX7" s="111"/>
      <c r="UPY7" s="111"/>
      <c r="UPZ7" s="111"/>
      <c r="UQA7" s="111"/>
      <c r="UQB7" s="111"/>
      <c r="UQC7" s="111"/>
      <c r="UQD7" s="111"/>
      <c r="UQE7" s="111"/>
      <c r="UQF7" s="111"/>
      <c r="UQG7" s="111"/>
      <c r="UQH7" s="111"/>
      <c r="UQI7" s="111"/>
      <c r="UQJ7" s="111"/>
      <c r="UQK7" s="111"/>
      <c r="UQL7" s="111"/>
      <c r="UQM7" s="111"/>
      <c r="UQN7" s="111"/>
      <c r="UQO7" s="111"/>
      <c r="UQP7" s="111"/>
      <c r="UQQ7" s="111"/>
      <c r="UQR7" s="111"/>
      <c r="UQS7" s="111"/>
      <c r="UQT7" s="111"/>
      <c r="UQU7" s="111"/>
      <c r="UQV7" s="111"/>
      <c r="UQW7" s="111"/>
      <c r="UQX7" s="111"/>
      <c r="UQY7" s="111"/>
      <c r="UQZ7" s="111"/>
      <c r="URA7" s="111"/>
      <c r="URB7" s="111"/>
      <c r="URC7" s="111"/>
      <c r="URD7" s="111"/>
      <c r="URE7" s="111"/>
      <c r="URF7" s="111"/>
      <c r="URG7" s="111"/>
      <c r="URH7" s="111"/>
      <c r="URI7" s="111"/>
      <c r="URJ7" s="111"/>
      <c r="URK7" s="111"/>
      <c r="URL7" s="111"/>
      <c r="URM7" s="111"/>
      <c r="URN7" s="111"/>
      <c r="URO7" s="111"/>
      <c r="URP7" s="111"/>
      <c r="URQ7" s="111"/>
      <c r="URR7" s="111"/>
      <c r="URS7" s="111"/>
      <c r="URT7" s="111"/>
      <c r="URU7" s="111"/>
      <c r="URV7" s="111"/>
      <c r="URW7" s="111"/>
      <c r="URX7" s="111"/>
      <c r="URY7" s="111"/>
      <c r="URZ7" s="111"/>
      <c r="USA7" s="111"/>
      <c r="USB7" s="111"/>
      <c r="USC7" s="111"/>
      <c r="USD7" s="111"/>
      <c r="USE7" s="111"/>
      <c r="USF7" s="111"/>
      <c r="USG7" s="111"/>
      <c r="USH7" s="111"/>
      <c r="USI7" s="111"/>
      <c r="USJ7" s="111"/>
      <c r="USK7" s="111"/>
      <c r="USL7" s="111"/>
      <c r="USM7" s="111"/>
      <c r="USN7" s="111"/>
      <c r="USO7" s="111"/>
      <c r="USP7" s="111"/>
      <c r="USQ7" s="111"/>
      <c r="USR7" s="111"/>
      <c r="USS7" s="111"/>
      <c r="UST7" s="111"/>
      <c r="USU7" s="111"/>
      <c r="USV7" s="111"/>
      <c r="USW7" s="111"/>
      <c r="USX7" s="111"/>
      <c r="USY7" s="111"/>
      <c r="USZ7" s="111"/>
      <c r="UTA7" s="111"/>
      <c r="UTB7" s="111"/>
      <c r="UTC7" s="111"/>
      <c r="UTD7" s="111"/>
      <c r="UTE7" s="111"/>
      <c r="UTF7" s="111"/>
      <c r="UTG7" s="111"/>
      <c r="UTH7" s="111"/>
      <c r="UTI7" s="111"/>
      <c r="UTJ7" s="111"/>
      <c r="UTK7" s="111"/>
      <c r="UTL7" s="111"/>
      <c r="UTM7" s="111"/>
      <c r="UTN7" s="111"/>
      <c r="UTO7" s="111"/>
      <c r="UTP7" s="111"/>
      <c r="UTQ7" s="111"/>
      <c r="UTR7" s="111"/>
      <c r="UTS7" s="111"/>
      <c r="UTT7" s="111"/>
      <c r="UTU7" s="111"/>
      <c r="UTV7" s="111"/>
      <c r="UTW7" s="111"/>
      <c r="UTX7" s="111"/>
      <c r="UTY7" s="111"/>
      <c r="UTZ7" s="111"/>
      <c r="UUA7" s="111"/>
      <c r="UUB7" s="111"/>
      <c r="UUC7" s="111"/>
      <c r="UUD7" s="111"/>
      <c r="UUE7" s="111"/>
      <c r="UUF7" s="111"/>
      <c r="UUG7" s="111"/>
      <c r="UUH7" s="111"/>
      <c r="UUI7" s="111"/>
      <c r="UUJ7" s="111"/>
      <c r="UUK7" s="111"/>
      <c r="UUL7" s="111"/>
      <c r="UUM7" s="111"/>
      <c r="UUN7" s="111"/>
      <c r="UUO7" s="111"/>
      <c r="UUP7" s="111"/>
      <c r="UUQ7" s="111"/>
      <c r="UUR7" s="111"/>
      <c r="UUS7" s="111"/>
      <c r="UUT7" s="111"/>
      <c r="UUU7" s="111"/>
      <c r="UUV7" s="111"/>
      <c r="UUW7" s="111"/>
      <c r="UUX7" s="111"/>
      <c r="UUY7" s="111"/>
      <c r="UUZ7" s="111"/>
      <c r="UVA7" s="111"/>
      <c r="UVB7" s="111"/>
      <c r="UVC7" s="111"/>
      <c r="UVD7" s="111"/>
      <c r="UVE7" s="111"/>
      <c r="UVF7" s="111"/>
      <c r="UVG7" s="111"/>
      <c r="UVH7" s="111"/>
      <c r="UVI7" s="111"/>
      <c r="UVJ7" s="111"/>
      <c r="UVK7" s="111"/>
      <c r="UVL7" s="111"/>
      <c r="UVM7" s="111"/>
      <c r="UVN7" s="111"/>
      <c r="UVO7" s="111"/>
      <c r="UVP7" s="111"/>
      <c r="UVQ7" s="111"/>
      <c r="UVR7" s="111"/>
      <c r="UVS7" s="111"/>
      <c r="UVT7" s="111"/>
      <c r="UVU7" s="111"/>
      <c r="UVV7" s="111"/>
      <c r="UVW7" s="111"/>
      <c r="UVX7" s="111"/>
      <c r="UVY7" s="111"/>
      <c r="UVZ7" s="111"/>
      <c r="UWA7" s="111"/>
      <c r="UWB7" s="111"/>
      <c r="UWC7" s="111"/>
      <c r="UWD7" s="111"/>
      <c r="UWE7" s="111"/>
      <c r="UWF7" s="111"/>
      <c r="UWG7" s="111"/>
      <c r="UWH7" s="111"/>
      <c r="UWI7" s="111"/>
      <c r="UWJ7" s="111"/>
      <c r="UWK7" s="111"/>
      <c r="UWL7" s="111"/>
      <c r="UWM7" s="111"/>
      <c r="UWN7" s="111"/>
      <c r="UWO7" s="111"/>
      <c r="UWP7" s="111"/>
      <c r="UWQ7" s="111"/>
      <c r="UWR7" s="111"/>
      <c r="UWS7" s="111"/>
      <c r="UWT7" s="111"/>
      <c r="UWU7" s="111"/>
      <c r="UWV7" s="111"/>
      <c r="UWW7" s="111"/>
      <c r="UWX7" s="111"/>
      <c r="UWY7" s="111"/>
      <c r="UWZ7" s="111"/>
      <c r="UXA7" s="111"/>
      <c r="UXB7" s="111"/>
      <c r="UXC7" s="111"/>
      <c r="UXD7" s="111"/>
      <c r="UXE7" s="111"/>
      <c r="UXF7" s="111"/>
      <c r="UXG7" s="111"/>
      <c r="UXH7" s="111"/>
      <c r="UXI7" s="111"/>
      <c r="UXJ7" s="111"/>
      <c r="UXK7" s="111"/>
      <c r="UXL7" s="111"/>
      <c r="UXM7" s="111"/>
      <c r="UXN7" s="111"/>
      <c r="UXO7" s="111"/>
      <c r="UXP7" s="111"/>
      <c r="UXQ7" s="111"/>
      <c r="UXR7" s="111"/>
      <c r="UXS7" s="111"/>
      <c r="UXT7" s="111"/>
      <c r="UXU7" s="111"/>
      <c r="UXV7" s="111"/>
      <c r="UXW7" s="111"/>
      <c r="UXX7" s="111"/>
      <c r="UXY7" s="111"/>
      <c r="UXZ7" s="111"/>
      <c r="UYA7" s="111"/>
      <c r="UYB7" s="111"/>
      <c r="UYC7" s="111"/>
      <c r="UYD7" s="111"/>
      <c r="UYE7" s="111"/>
      <c r="UYF7" s="111"/>
      <c r="UYG7" s="111"/>
      <c r="UYH7" s="111"/>
      <c r="UYI7" s="111"/>
      <c r="UYJ7" s="111"/>
      <c r="UYK7" s="111"/>
      <c r="UYL7" s="111"/>
      <c r="UYM7" s="111"/>
      <c r="UYN7" s="111"/>
      <c r="UYO7" s="111"/>
      <c r="UYP7" s="111"/>
      <c r="UYQ7" s="111"/>
      <c r="UYR7" s="111"/>
      <c r="UYS7" s="111"/>
      <c r="UYT7" s="111"/>
      <c r="UYU7" s="111"/>
      <c r="UYV7" s="111"/>
      <c r="UYW7" s="111"/>
      <c r="UYX7" s="111"/>
      <c r="UYY7" s="111"/>
      <c r="UYZ7" s="111"/>
      <c r="UZA7" s="111"/>
      <c r="UZB7" s="111"/>
      <c r="UZC7" s="111"/>
      <c r="UZD7" s="111"/>
      <c r="UZE7" s="111"/>
      <c r="UZF7" s="111"/>
      <c r="UZG7" s="111"/>
      <c r="UZH7" s="111"/>
      <c r="UZI7" s="111"/>
      <c r="UZJ7" s="111"/>
      <c r="UZK7" s="111"/>
      <c r="UZL7" s="111"/>
      <c r="UZM7" s="111"/>
      <c r="UZN7" s="111"/>
      <c r="UZO7" s="111"/>
      <c r="UZP7" s="111"/>
      <c r="UZQ7" s="111"/>
      <c r="UZR7" s="111"/>
      <c r="UZS7" s="111"/>
      <c r="UZT7" s="111"/>
      <c r="UZU7" s="111"/>
      <c r="UZV7" s="111"/>
      <c r="UZW7" s="111"/>
      <c r="UZX7" s="111"/>
      <c r="UZY7" s="111"/>
      <c r="UZZ7" s="111"/>
      <c r="VAA7" s="111"/>
      <c r="VAB7" s="111"/>
      <c r="VAC7" s="111"/>
      <c r="VAD7" s="111"/>
      <c r="VAE7" s="111"/>
      <c r="VAF7" s="111"/>
      <c r="VAG7" s="111"/>
      <c r="VAH7" s="111"/>
      <c r="VAI7" s="111"/>
      <c r="VAJ7" s="111"/>
      <c r="VAK7" s="111"/>
      <c r="VAL7" s="111"/>
      <c r="VAM7" s="111"/>
      <c r="VAN7" s="111"/>
      <c r="VAO7" s="111"/>
      <c r="VAP7" s="111"/>
      <c r="VAQ7" s="111"/>
      <c r="VAR7" s="111"/>
      <c r="VAS7" s="111"/>
      <c r="VAT7" s="111"/>
      <c r="VAU7" s="111"/>
      <c r="VAV7" s="111"/>
      <c r="VAW7" s="111"/>
      <c r="VAX7" s="111"/>
      <c r="VAY7" s="111"/>
      <c r="VAZ7" s="111"/>
      <c r="VBA7" s="111"/>
      <c r="VBB7" s="111"/>
      <c r="VBC7" s="111"/>
      <c r="VBD7" s="111"/>
      <c r="VBE7" s="111"/>
      <c r="VBF7" s="111"/>
      <c r="VBG7" s="111"/>
      <c r="VBH7" s="111"/>
      <c r="VBI7" s="111"/>
      <c r="VBJ7" s="111"/>
      <c r="VBK7" s="111"/>
      <c r="VBL7" s="111"/>
      <c r="VBM7" s="111"/>
      <c r="VBN7" s="111"/>
      <c r="VBO7" s="111"/>
      <c r="VBP7" s="111"/>
      <c r="VBQ7" s="111"/>
      <c r="VBR7" s="111"/>
      <c r="VBS7" s="111"/>
      <c r="VBT7" s="111"/>
      <c r="VBU7" s="111"/>
      <c r="VBV7" s="111"/>
      <c r="VBW7" s="111"/>
      <c r="VBX7" s="111"/>
      <c r="VBY7" s="111"/>
      <c r="VBZ7" s="111"/>
      <c r="VCA7" s="111"/>
      <c r="VCB7" s="111"/>
      <c r="VCC7" s="111"/>
      <c r="VCD7" s="111"/>
      <c r="VCE7" s="111"/>
      <c r="VCF7" s="111"/>
      <c r="VCG7" s="111"/>
      <c r="VCH7" s="111"/>
      <c r="VCI7" s="111"/>
      <c r="VCJ7" s="111"/>
      <c r="VCK7" s="111"/>
      <c r="VCL7" s="111"/>
      <c r="VCM7" s="111"/>
      <c r="VCN7" s="111"/>
      <c r="VCO7" s="111"/>
      <c r="VCP7" s="111"/>
      <c r="VCQ7" s="111"/>
      <c r="VCR7" s="111"/>
      <c r="VCS7" s="111"/>
      <c r="VCT7" s="111"/>
      <c r="VCU7" s="111"/>
      <c r="VCV7" s="111"/>
      <c r="VCW7" s="111"/>
      <c r="VCX7" s="111"/>
      <c r="VCY7" s="111"/>
      <c r="VCZ7" s="111"/>
      <c r="VDA7" s="111"/>
      <c r="VDB7" s="111"/>
      <c r="VDC7" s="111"/>
      <c r="VDD7" s="111"/>
      <c r="VDE7" s="111"/>
      <c r="VDF7" s="111"/>
      <c r="VDG7" s="111"/>
      <c r="VDH7" s="111"/>
      <c r="VDI7" s="111"/>
      <c r="VDJ7" s="111"/>
      <c r="VDK7" s="111"/>
      <c r="VDL7" s="111"/>
      <c r="VDM7" s="111"/>
      <c r="VDN7" s="111"/>
      <c r="VDO7" s="111"/>
      <c r="VDP7" s="111"/>
      <c r="VDQ7" s="111"/>
      <c r="VDR7" s="111"/>
      <c r="VDS7" s="111"/>
      <c r="VDT7" s="111"/>
      <c r="VDU7" s="111"/>
      <c r="VDV7" s="111"/>
      <c r="VDW7" s="111"/>
      <c r="VDX7" s="111"/>
      <c r="VDY7" s="111"/>
      <c r="VDZ7" s="111"/>
      <c r="VEA7" s="111"/>
      <c r="VEB7" s="111"/>
      <c r="VEC7" s="111"/>
      <c r="VED7" s="111"/>
      <c r="VEE7" s="111"/>
      <c r="VEF7" s="111"/>
      <c r="VEG7" s="111"/>
      <c r="VEH7" s="111"/>
      <c r="VEI7" s="111"/>
      <c r="VEJ7" s="111"/>
      <c r="VEK7" s="111"/>
      <c r="VEL7" s="111"/>
      <c r="VEM7" s="111"/>
      <c r="VEN7" s="111"/>
      <c r="VEO7" s="111"/>
      <c r="VEP7" s="111"/>
      <c r="VEQ7" s="111"/>
      <c r="VER7" s="111"/>
      <c r="VES7" s="111"/>
      <c r="VET7" s="111"/>
      <c r="VEU7" s="111"/>
      <c r="VEV7" s="111"/>
      <c r="VEW7" s="111"/>
      <c r="VEX7" s="111"/>
      <c r="VEY7" s="111"/>
      <c r="VEZ7" s="111"/>
      <c r="VFA7" s="111"/>
      <c r="VFB7" s="111"/>
      <c r="VFC7" s="111"/>
      <c r="VFD7" s="111"/>
      <c r="VFE7" s="111"/>
      <c r="VFF7" s="111"/>
      <c r="VFG7" s="111"/>
      <c r="VFH7" s="111"/>
      <c r="VFI7" s="111"/>
      <c r="VFJ7" s="111"/>
      <c r="VFK7" s="111"/>
      <c r="VFL7" s="111"/>
      <c r="VFM7" s="111"/>
      <c r="VFN7" s="111"/>
      <c r="VFO7" s="111"/>
      <c r="VFP7" s="111"/>
      <c r="VFQ7" s="111"/>
      <c r="VFR7" s="111"/>
      <c r="VFS7" s="111"/>
      <c r="VFT7" s="111"/>
      <c r="VFU7" s="111"/>
      <c r="VFV7" s="111"/>
      <c r="VFW7" s="111"/>
      <c r="VFX7" s="111"/>
      <c r="VFY7" s="111"/>
      <c r="VFZ7" s="111"/>
      <c r="VGA7" s="111"/>
      <c r="VGB7" s="111"/>
      <c r="VGC7" s="111"/>
      <c r="VGD7" s="111"/>
      <c r="VGE7" s="111"/>
      <c r="VGF7" s="111"/>
      <c r="VGG7" s="111"/>
      <c r="VGH7" s="111"/>
      <c r="VGI7" s="111"/>
      <c r="VGJ7" s="111"/>
      <c r="VGK7" s="111"/>
      <c r="VGL7" s="111"/>
      <c r="VGM7" s="111"/>
      <c r="VGN7" s="111"/>
      <c r="VGO7" s="111"/>
      <c r="VGP7" s="111"/>
      <c r="VGQ7" s="111"/>
      <c r="VGR7" s="111"/>
      <c r="VGS7" s="111"/>
      <c r="VGT7" s="111"/>
      <c r="VGU7" s="111"/>
      <c r="VGV7" s="111"/>
      <c r="VGW7" s="111"/>
      <c r="VGX7" s="111"/>
      <c r="VGY7" s="111"/>
      <c r="VGZ7" s="111"/>
      <c r="VHA7" s="111"/>
      <c r="VHB7" s="111"/>
      <c r="VHC7" s="111"/>
      <c r="VHD7" s="111"/>
      <c r="VHE7" s="111"/>
      <c r="VHF7" s="111"/>
      <c r="VHG7" s="111"/>
      <c r="VHH7" s="111"/>
      <c r="VHI7" s="111"/>
      <c r="VHJ7" s="111"/>
      <c r="VHK7" s="111"/>
      <c r="VHL7" s="111"/>
      <c r="VHM7" s="111"/>
      <c r="VHN7" s="111"/>
      <c r="VHO7" s="111"/>
      <c r="VHP7" s="111"/>
      <c r="VHQ7" s="111"/>
      <c r="VHR7" s="111"/>
      <c r="VHS7" s="111"/>
      <c r="VHT7" s="111"/>
      <c r="VHU7" s="111"/>
      <c r="VHV7" s="111"/>
      <c r="VHW7" s="111"/>
      <c r="VHX7" s="111"/>
      <c r="VHY7" s="111"/>
      <c r="VHZ7" s="111"/>
      <c r="VIA7" s="111"/>
      <c r="VIB7" s="111"/>
      <c r="VIC7" s="111"/>
      <c r="VID7" s="111"/>
      <c r="VIE7" s="111"/>
      <c r="VIF7" s="111"/>
      <c r="VIG7" s="111"/>
      <c r="VIH7" s="111"/>
      <c r="VII7" s="111"/>
      <c r="VIJ7" s="111"/>
      <c r="VIK7" s="111"/>
      <c r="VIL7" s="111"/>
      <c r="VIM7" s="111"/>
      <c r="VIN7" s="111"/>
      <c r="VIO7" s="111"/>
      <c r="VIP7" s="111"/>
      <c r="VIQ7" s="111"/>
      <c r="VIR7" s="111"/>
      <c r="VIS7" s="111"/>
      <c r="VIT7" s="111"/>
      <c r="VIU7" s="111"/>
      <c r="VIV7" s="111"/>
      <c r="VIW7" s="111"/>
      <c r="VIX7" s="111"/>
      <c r="VIY7" s="111"/>
      <c r="VIZ7" s="111"/>
      <c r="VJA7" s="111"/>
      <c r="VJB7" s="111"/>
      <c r="VJC7" s="111"/>
      <c r="VJD7" s="111"/>
      <c r="VJE7" s="111"/>
      <c r="VJF7" s="111"/>
      <c r="VJG7" s="111"/>
      <c r="VJH7" s="111"/>
      <c r="VJI7" s="111"/>
      <c r="VJJ7" s="111"/>
      <c r="VJK7" s="111"/>
      <c r="VJL7" s="111"/>
      <c r="VJM7" s="111"/>
      <c r="VJN7" s="111"/>
      <c r="VJO7" s="111"/>
      <c r="VJP7" s="111"/>
      <c r="VJQ7" s="111"/>
      <c r="VJR7" s="111"/>
      <c r="VJS7" s="111"/>
      <c r="VJT7" s="111"/>
      <c r="VJU7" s="111"/>
      <c r="VJV7" s="111"/>
      <c r="VJW7" s="111"/>
      <c r="VJX7" s="111"/>
      <c r="VJY7" s="111"/>
      <c r="VJZ7" s="111"/>
      <c r="VKA7" s="111"/>
      <c r="VKB7" s="111"/>
      <c r="VKC7" s="111"/>
      <c r="VKD7" s="111"/>
      <c r="VKE7" s="111"/>
      <c r="VKF7" s="111"/>
      <c r="VKG7" s="111"/>
      <c r="VKH7" s="111"/>
      <c r="VKI7" s="111"/>
      <c r="VKJ7" s="111"/>
      <c r="VKK7" s="111"/>
      <c r="VKL7" s="111"/>
      <c r="VKM7" s="111"/>
      <c r="VKN7" s="111"/>
      <c r="VKO7" s="111"/>
      <c r="VKP7" s="111"/>
      <c r="VKQ7" s="111"/>
      <c r="VKR7" s="111"/>
      <c r="VKS7" s="111"/>
      <c r="VKT7" s="111"/>
      <c r="VKU7" s="111"/>
      <c r="VKV7" s="111"/>
      <c r="VKW7" s="111"/>
      <c r="VKX7" s="111"/>
      <c r="VKY7" s="111"/>
      <c r="VKZ7" s="111"/>
      <c r="VLA7" s="111"/>
      <c r="VLB7" s="111"/>
      <c r="VLC7" s="111"/>
      <c r="VLD7" s="111"/>
      <c r="VLE7" s="111"/>
      <c r="VLF7" s="111"/>
      <c r="VLG7" s="111"/>
      <c r="VLH7" s="111"/>
      <c r="VLI7" s="111"/>
      <c r="VLJ7" s="111"/>
      <c r="VLK7" s="111"/>
      <c r="VLL7" s="111"/>
      <c r="VLM7" s="111"/>
      <c r="VLN7" s="111"/>
      <c r="VLO7" s="111"/>
      <c r="VLP7" s="111"/>
      <c r="VLQ7" s="111"/>
      <c r="VLR7" s="111"/>
      <c r="VLS7" s="111"/>
      <c r="VLT7" s="111"/>
      <c r="VLU7" s="111"/>
      <c r="VLV7" s="111"/>
      <c r="VLW7" s="111"/>
      <c r="VLX7" s="111"/>
      <c r="VLY7" s="111"/>
      <c r="VLZ7" s="111"/>
      <c r="VMA7" s="111"/>
      <c r="VMB7" s="111"/>
      <c r="VMC7" s="111"/>
      <c r="VMD7" s="111"/>
      <c r="VME7" s="111"/>
      <c r="VMF7" s="111"/>
      <c r="VMG7" s="111"/>
      <c r="VMH7" s="111"/>
      <c r="VMI7" s="111"/>
      <c r="VMJ7" s="111"/>
      <c r="VMK7" s="111"/>
      <c r="VML7" s="111"/>
      <c r="VMM7" s="111"/>
      <c r="VMN7" s="111"/>
      <c r="VMO7" s="111"/>
      <c r="VMP7" s="111"/>
      <c r="VMQ7" s="111"/>
      <c r="VMR7" s="111"/>
      <c r="VMS7" s="111"/>
      <c r="VMT7" s="111"/>
      <c r="VMU7" s="111"/>
      <c r="VMV7" s="111"/>
      <c r="VMW7" s="111"/>
      <c r="VMX7" s="111"/>
      <c r="VMY7" s="111"/>
      <c r="VMZ7" s="111"/>
      <c r="VNA7" s="111"/>
      <c r="VNB7" s="111"/>
      <c r="VNC7" s="111"/>
      <c r="VND7" s="111"/>
      <c r="VNE7" s="111"/>
      <c r="VNF7" s="111"/>
      <c r="VNG7" s="111"/>
      <c r="VNH7" s="111"/>
      <c r="VNI7" s="111"/>
      <c r="VNJ7" s="111"/>
      <c r="VNK7" s="111"/>
      <c r="VNL7" s="111"/>
      <c r="VNM7" s="111"/>
      <c r="VNN7" s="111"/>
      <c r="VNO7" s="111"/>
      <c r="VNP7" s="111"/>
      <c r="VNQ7" s="111"/>
      <c r="VNR7" s="111"/>
      <c r="VNS7" s="111"/>
      <c r="VNT7" s="111"/>
      <c r="VNU7" s="111"/>
      <c r="VNV7" s="111"/>
      <c r="VNW7" s="111"/>
      <c r="VNX7" s="111"/>
      <c r="VNY7" s="111"/>
      <c r="VNZ7" s="111"/>
      <c r="VOA7" s="111"/>
      <c r="VOB7" s="111"/>
      <c r="VOC7" s="111"/>
      <c r="VOD7" s="111"/>
      <c r="VOE7" s="111"/>
      <c r="VOF7" s="111"/>
      <c r="VOG7" s="111"/>
      <c r="VOH7" s="111"/>
      <c r="VOI7" s="111"/>
      <c r="VOJ7" s="111"/>
      <c r="VOK7" s="111"/>
      <c r="VOL7" s="111"/>
      <c r="VOM7" s="111"/>
      <c r="VON7" s="111"/>
      <c r="VOO7" s="111"/>
      <c r="VOP7" s="111"/>
      <c r="VOQ7" s="111"/>
      <c r="VOR7" s="111"/>
      <c r="VOS7" s="111"/>
      <c r="VOT7" s="111"/>
      <c r="VOU7" s="111"/>
      <c r="VOV7" s="111"/>
      <c r="VOW7" s="111"/>
      <c r="VOX7" s="111"/>
      <c r="VOY7" s="111"/>
      <c r="VOZ7" s="111"/>
      <c r="VPA7" s="111"/>
      <c r="VPB7" s="111"/>
      <c r="VPC7" s="111"/>
      <c r="VPD7" s="111"/>
      <c r="VPE7" s="111"/>
      <c r="VPF7" s="111"/>
      <c r="VPG7" s="111"/>
      <c r="VPH7" s="111"/>
      <c r="VPI7" s="111"/>
      <c r="VPJ7" s="111"/>
      <c r="VPK7" s="111"/>
      <c r="VPL7" s="111"/>
      <c r="VPM7" s="111"/>
      <c r="VPN7" s="111"/>
      <c r="VPO7" s="111"/>
      <c r="VPP7" s="111"/>
      <c r="VPQ7" s="111"/>
      <c r="VPR7" s="111"/>
      <c r="VPS7" s="111"/>
      <c r="VPT7" s="111"/>
      <c r="VPU7" s="111"/>
      <c r="VPV7" s="111"/>
      <c r="VPW7" s="111"/>
      <c r="VPX7" s="111"/>
      <c r="VPY7" s="111"/>
      <c r="VPZ7" s="111"/>
      <c r="VQA7" s="111"/>
      <c r="VQB7" s="111"/>
      <c r="VQC7" s="111"/>
      <c r="VQD7" s="111"/>
      <c r="VQE7" s="111"/>
      <c r="VQF7" s="111"/>
      <c r="VQG7" s="111"/>
      <c r="VQH7" s="111"/>
      <c r="VQI7" s="111"/>
      <c r="VQJ7" s="111"/>
      <c r="VQK7" s="111"/>
      <c r="VQL7" s="111"/>
      <c r="VQM7" s="111"/>
      <c r="VQN7" s="111"/>
      <c r="VQO7" s="111"/>
      <c r="VQP7" s="111"/>
      <c r="VQQ7" s="111"/>
      <c r="VQR7" s="111"/>
      <c r="VQS7" s="111"/>
      <c r="VQT7" s="111"/>
      <c r="VQU7" s="111"/>
      <c r="VQV7" s="111"/>
      <c r="VQW7" s="111"/>
      <c r="VQX7" s="111"/>
      <c r="VQY7" s="111"/>
      <c r="VQZ7" s="111"/>
      <c r="VRA7" s="111"/>
      <c r="VRB7" s="111"/>
      <c r="VRC7" s="111"/>
      <c r="VRD7" s="111"/>
      <c r="VRE7" s="111"/>
      <c r="VRF7" s="111"/>
      <c r="VRG7" s="111"/>
      <c r="VRH7" s="111"/>
      <c r="VRI7" s="111"/>
      <c r="VRJ7" s="111"/>
      <c r="VRK7" s="111"/>
      <c r="VRL7" s="111"/>
      <c r="VRM7" s="111"/>
      <c r="VRN7" s="111"/>
      <c r="VRO7" s="111"/>
      <c r="VRP7" s="111"/>
      <c r="VRQ7" s="111"/>
      <c r="VRR7" s="111"/>
      <c r="VRS7" s="111"/>
      <c r="VRT7" s="111"/>
      <c r="VRU7" s="111"/>
      <c r="VRV7" s="111"/>
      <c r="VRW7" s="111"/>
      <c r="VRX7" s="111"/>
      <c r="VRY7" s="111"/>
      <c r="VRZ7" s="111"/>
      <c r="VSA7" s="111"/>
      <c r="VSB7" s="111"/>
      <c r="VSC7" s="111"/>
      <c r="VSD7" s="111"/>
      <c r="VSE7" s="111"/>
      <c r="VSF7" s="111"/>
      <c r="VSG7" s="111"/>
      <c r="VSH7" s="111"/>
      <c r="VSI7" s="111"/>
      <c r="VSJ7" s="111"/>
      <c r="VSK7" s="111"/>
      <c r="VSL7" s="111"/>
      <c r="VSM7" s="111"/>
      <c r="VSN7" s="111"/>
      <c r="VSO7" s="111"/>
      <c r="VSP7" s="111"/>
      <c r="VSQ7" s="111"/>
      <c r="VSR7" s="111"/>
      <c r="VSS7" s="111"/>
      <c r="VST7" s="111"/>
      <c r="VSU7" s="111"/>
      <c r="VSV7" s="111"/>
      <c r="VSW7" s="111"/>
      <c r="VSX7" s="111"/>
      <c r="VSY7" s="111"/>
      <c r="VSZ7" s="111"/>
      <c r="VTA7" s="111"/>
      <c r="VTB7" s="111"/>
      <c r="VTC7" s="111"/>
      <c r="VTD7" s="111"/>
      <c r="VTE7" s="111"/>
      <c r="VTF7" s="111"/>
      <c r="VTG7" s="111"/>
      <c r="VTH7" s="111"/>
      <c r="VTI7" s="111"/>
      <c r="VTJ7" s="111"/>
      <c r="VTK7" s="111"/>
      <c r="VTL7" s="111"/>
      <c r="VTM7" s="111"/>
      <c r="VTN7" s="111"/>
      <c r="VTO7" s="111"/>
      <c r="VTP7" s="111"/>
      <c r="VTQ7" s="111"/>
      <c r="VTR7" s="111"/>
      <c r="VTS7" s="111"/>
      <c r="VTT7" s="111"/>
      <c r="VTU7" s="111"/>
      <c r="VTV7" s="111"/>
      <c r="VTW7" s="111"/>
      <c r="VTX7" s="111"/>
      <c r="VTY7" s="111"/>
      <c r="VTZ7" s="111"/>
      <c r="VUA7" s="111"/>
      <c r="VUB7" s="111"/>
      <c r="VUC7" s="111"/>
      <c r="VUD7" s="111"/>
      <c r="VUE7" s="111"/>
      <c r="VUF7" s="111"/>
      <c r="VUG7" s="111"/>
      <c r="VUH7" s="111"/>
      <c r="VUI7" s="111"/>
      <c r="VUJ7" s="111"/>
      <c r="VUK7" s="111"/>
      <c r="VUL7" s="111"/>
      <c r="VUM7" s="111"/>
      <c r="VUN7" s="111"/>
      <c r="VUO7" s="111"/>
      <c r="VUP7" s="111"/>
      <c r="VUQ7" s="111"/>
      <c r="VUR7" s="111"/>
      <c r="VUS7" s="111"/>
      <c r="VUT7" s="111"/>
      <c r="VUU7" s="111"/>
      <c r="VUV7" s="111"/>
      <c r="VUW7" s="111"/>
      <c r="VUX7" s="111"/>
      <c r="VUY7" s="111"/>
      <c r="VUZ7" s="111"/>
      <c r="VVA7" s="111"/>
      <c r="VVB7" s="111"/>
      <c r="VVC7" s="111"/>
      <c r="VVD7" s="111"/>
      <c r="VVE7" s="111"/>
      <c r="VVF7" s="111"/>
      <c r="VVG7" s="111"/>
      <c r="VVH7" s="111"/>
      <c r="VVI7" s="111"/>
      <c r="VVJ7" s="111"/>
      <c r="VVK7" s="111"/>
      <c r="VVL7" s="111"/>
      <c r="VVM7" s="111"/>
      <c r="VVN7" s="111"/>
      <c r="VVO7" s="111"/>
      <c r="VVP7" s="111"/>
      <c r="VVQ7" s="111"/>
      <c r="VVR7" s="111"/>
      <c r="VVS7" s="111"/>
      <c r="VVT7" s="111"/>
      <c r="VVU7" s="111"/>
      <c r="VVV7" s="111"/>
      <c r="VVW7" s="111"/>
      <c r="VVX7" s="111"/>
      <c r="VVY7" s="111"/>
      <c r="VVZ7" s="111"/>
      <c r="VWA7" s="111"/>
      <c r="VWB7" s="111"/>
      <c r="VWC7" s="111"/>
      <c r="VWD7" s="111"/>
      <c r="VWE7" s="111"/>
      <c r="VWF7" s="111"/>
      <c r="VWG7" s="111"/>
      <c r="VWH7" s="111"/>
      <c r="VWI7" s="111"/>
      <c r="VWJ7" s="111"/>
      <c r="VWK7" s="111"/>
      <c r="VWL7" s="111"/>
      <c r="VWM7" s="111"/>
      <c r="VWN7" s="111"/>
      <c r="VWO7" s="111"/>
      <c r="VWP7" s="111"/>
      <c r="VWQ7" s="111"/>
      <c r="VWR7" s="111"/>
      <c r="VWS7" s="111"/>
      <c r="VWT7" s="111"/>
      <c r="VWU7" s="111"/>
      <c r="VWV7" s="111"/>
      <c r="VWW7" s="111"/>
      <c r="VWX7" s="111"/>
      <c r="VWY7" s="111"/>
      <c r="VWZ7" s="111"/>
      <c r="VXA7" s="111"/>
      <c r="VXB7" s="111"/>
      <c r="VXC7" s="111"/>
      <c r="VXD7" s="111"/>
      <c r="VXE7" s="111"/>
      <c r="VXF7" s="111"/>
      <c r="VXG7" s="111"/>
      <c r="VXH7" s="111"/>
      <c r="VXI7" s="111"/>
      <c r="VXJ7" s="111"/>
      <c r="VXK7" s="111"/>
      <c r="VXL7" s="111"/>
      <c r="VXM7" s="111"/>
      <c r="VXN7" s="111"/>
      <c r="VXO7" s="111"/>
      <c r="VXP7" s="111"/>
      <c r="VXQ7" s="111"/>
      <c r="VXR7" s="111"/>
      <c r="VXS7" s="111"/>
      <c r="VXT7" s="111"/>
      <c r="VXU7" s="111"/>
      <c r="VXV7" s="111"/>
      <c r="VXW7" s="111"/>
      <c r="VXX7" s="111"/>
      <c r="VXY7" s="111"/>
      <c r="VXZ7" s="111"/>
      <c r="VYA7" s="111"/>
      <c r="VYB7" s="111"/>
      <c r="VYC7" s="111"/>
      <c r="VYD7" s="111"/>
      <c r="VYE7" s="111"/>
      <c r="VYF7" s="111"/>
      <c r="VYG7" s="111"/>
      <c r="VYH7" s="111"/>
      <c r="VYI7" s="111"/>
      <c r="VYJ7" s="111"/>
      <c r="VYK7" s="111"/>
      <c r="VYL7" s="111"/>
      <c r="VYM7" s="111"/>
      <c r="VYN7" s="111"/>
      <c r="VYO7" s="111"/>
      <c r="VYP7" s="111"/>
      <c r="VYQ7" s="111"/>
      <c r="VYR7" s="111"/>
      <c r="VYS7" s="111"/>
      <c r="VYT7" s="111"/>
      <c r="VYU7" s="111"/>
      <c r="VYV7" s="111"/>
      <c r="VYW7" s="111"/>
      <c r="VYX7" s="111"/>
      <c r="VYY7" s="111"/>
      <c r="VYZ7" s="111"/>
      <c r="VZA7" s="111"/>
      <c r="VZB7" s="111"/>
      <c r="VZC7" s="111"/>
      <c r="VZD7" s="111"/>
      <c r="VZE7" s="111"/>
      <c r="VZF7" s="111"/>
      <c r="VZG7" s="111"/>
      <c r="VZH7" s="111"/>
      <c r="VZI7" s="111"/>
      <c r="VZJ7" s="111"/>
      <c r="VZK7" s="111"/>
      <c r="VZL7" s="111"/>
      <c r="VZM7" s="111"/>
      <c r="VZN7" s="111"/>
      <c r="VZO7" s="111"/>
      <c r="VZP7" s="111"/>
      <c r="VZQ7" s="111"/>
      <c r="VZR7" s="111"/>
      <c r="VZS7" s="111"/>
      <c r="VZT7" s="111"/>
      <c r="VZU7" s="111"/>
      <c r="VZV7" s="111"/>
      <c r="VZW7" s="111"/>
      <c r="VZX7" s="111"/>
      <c r="VZY7" s="111"/>
      <c r="VZZ7" s="111"/>
      <c r="WAA7" s="111"/>
      <c r="WAB7" s="111"/>
      <c r="WAC7" s="111"/>
      <c r="WAD7" s="111"/>
      <c r="WAE7" s="111"/>
      <c r="WAF7" s="111"/>
      <c r="WAG7" s="111"/>
      <c r="WAH7" s="111"/>
      <c r="WAI7" s="111"/>
      <c r="WAJ7" s="111"/>
      <c r="WAK7" s="111"/>
      <c r="WAL7" s="111"/>
      <c r="WAM7" s="111"/>
      <c r="WAN7" s="111"/>
      <c r="WAO7" s="111"/>
      <c r="WAP7" s="111"/>
      <c r="WAQ7" s="111"/>
      <c r="WAR7" s="111"/>
      <c r="WAS7" s="111"/>
      <c r="WAT7" s="111"/>
      <c r="WAU7" s="111"/>
      <c r="WAV7" s="111"/>
      <c r="WAW7" s="111"/>
      <c r="WAX7" s="111"/>
      <c r="WAY7" s="111"/>
      <c r="WAZ7" s="111"/>
      <c r="WBA7" s="111"/>
      <c r="WBB7" s="111"/>
      <c r="WBC7" s="111"/>
      <c r="WBD7" s="111"/>
      <c r="WBE7" s="111"/>
      <c r="WBF7" s="111"/>
      <c r="WBG7" s="111"/>
      <c r="WBH7" s="111"/>
      <c r="WBI7" s="111"/>
      <c r="WBJ7" s="111"/>
      <c r="WBK7" s="111"/>
      <c r="WBL7" s="111"/>
      <c r="WBM7" s="111"/>
      <c r="WBN7" s="111"/>
      <c r="WBO7" s="111"/>
      <c r="WBP7" s="111"/>
      <c r="WBQ7" s="111"/>
      <c r="WBR7" s="111"/>
      <c r="WBS7" s="111"/>
      <c r="WBT7" s="111"/>
      <c r="WBU7" s="111"/>
      <c r="WBV7" s="111"/>
      <c r="WBW7" s="111"/>
      <c r="WBX7" s="111"/>
      <c r="WBY7" s="111"/>
      <c r="WBZ7" s="111"/>
      <c r="WCA7" s="111"/>
      <c r="WCB7" s="111"/>
      <c r="WCC7" s="111"/>
      <c r="WCD7" s="111"/>
      <c r="WCE7" s="111"/>
      <c r="WCF7" s="111"/>
      <c r="WCG7" s="111"/>
      <c r="WCH7" s="111"/>
      <c r="WCI7" s="111"/>
      <c r="WCJ7" s="111"/>
      <c r="WCK7" s="111"/>
      <c r="WCL7" s="111"/>
      <c r="WCM7" s="111"/>
      <c r="WCN7" s="111"/>
      <c r="WCO7" s="111"/>
      <c r="WCP7" s="111"/>
      <c r="WCQ7" s="111"/>
      <c r="WCR7" s="111"/>
      <c r="WCS7" s="111"/>
      <c r="WCT7" s="111"/>
      <c r="WCU7" s="111"/>
      <c r="WCV7" s="111"/>
      <c r="WCW7" s="111"/>
      <c r="WCX7" s="111"/>
      <c r="WCY7" s="111"/>
      <c r="WCZ7" s="111"/>
      <c r="WDA7" s="111"/>
      <c r="WDB7" s="111"/>
      <c r="WDC7" s="111"/>
      <c r="WDD7" s="111"/>
      <c r="WDE7" s="111"/>
      <c r="WDF7" s="111"/>
      <c r="WDG7" s="111"/>
      <c r="WDH7" s="111"/>
      <c r="WDI7" s="111"/>
      <c r="WDJ7" s="111"/>
      <c r="WDK7" s="111"/>
      <c r="WDL7" s="111"/>
      <c r="WDM7" s="111"/>
      <c r="WDN7" s="111"/>
      <c r="WDO7" s="111"/>
      <c r="WDP7" s="111"/>
      <c r="WDQ7" s="111"/>
      <c r="WDR7" s="111"/>
      <c r="WDS7" s="111"/>
      <c r="WDT7" s="111"/>
      <c r="WDU7" s="111"/>
      <c r="WDV7" s="111"/>
      <c r="WDW7" s="111"/>
      <c r="WDX7" s="111"/>
      <c r="WDY7" s="111"/>
      <c r="WDZ7" s="111"/>
      <c r="WEA7" s="111"/>
      <c r="WEB7" s="111"/>
      <c r="WEC7" s="111"/>
      <c r="WED7" s="111"/>
      <c r="WEE7" s="111"/>
      <c r="WEF7" s="111"/>
      <c r="WEG7" s="111"/>
      <c r="WEH7" s="111"/>
      <c r="WEI7" s="111"/>
      <c r="WEJ7" s="111"/>
      <c r="WEK7" s="111"/>
      <c r="WEL7" s="111"/>
      <c r="WEM7" s="111"/>
      <c r="WEN7" s="111"/>
      <c r="WEO7" s="111"/>
      <c r="WEP7" s="111"/>
      <c r="WEQ7" s="111"/>
      <c r="WER7" s="111"/>
      <c r="WES7" s="111"/>
      <c r="WET7" s="111"/>
      <c r="WEU7" s="111"/>
      <c r="WEV7" s="111"/>
      <c r="WEW7" s="111"/>
      <c r="WEX7" s="111"/>
      <c r="WEY7" s="111"/>
      <c r="WEZ7" s="111"/>
      <c r="WFA7" s="111"/>
      <c r="WFB7" s="111"/>
      <c r="WFC7" s="111"/>
      <c r="WFD7" s="111"/>
      <c r="WFE7" s="111"/>
      <c r="WFF7" s="111"/>
      <c r="WFG7" s="111"/>
      <c r="WFH7" s="111"/>
      <c r="WFI7" s="111"/>
      <c r="WFJ7" s="111"/>
      <c r="WFK7" s="111"/>
      <c r="WFL7" s="111"/>
      <c r="WFM7" s="111"/>
      <c r="WFN7" s="111"/>
      <c r="WFO7" s="111"/>
      <c r="WFP7" s="111"/>
      <c r="WFQ7" s="111"/>
      <c r="WFR7" s="111"/>
      <c r="WFS7" s="111"/>
      <c r="WFT7" s="111"/>
      <c r="WFU7" s="111"/>
      <c r="WFV7" s="111"/>
      <c r="WFW7" s="111"/>
      <c r="WFX7" s="111"/>
      <c r="WFY7" s="111"/>
      <c r="WFZ7" s="111"/>
      <c r="WGA7" s="111"/>
      <c r="WGB7" s="111"/>
      <c r="WGC7" s="111"/>
      <c r="WGD7" s="111"/>
      <c r="WGE7" s="111"/>
      <c r="WGF7" s="111"/>
      <c r="WGG7" s="111"/>
      <c r="WGH7" s="111"/>
      <c r="WGI7" s="111"/>
      <c r="WGJ7" s="111"/>
      <c r="WGK7" s="111"/>
      <c r="WGL7" s="111"/>
      <c r="WGM7" s="111"/>
      <c r="WGN7" s="111"/>
      <c r="WGO7" s="111"/>
      <c r="WGP7" s="111"/>
      <c r="WGQ7" s="111"/>
      <c r="WGR7" s="111"/>
      <c r="WGS7" s="111"/>
      <c r="WGT7" s="111"/>
      <c r="WGU7" s="111"/>
      <c r="WGV7" s="111"/>
      <c r="WGW7" s="111"/>
      <c r="WGX7" s="111"/>
      <c r="WGY7" s="111"/>
      <c r="WGZ7" s="111"/>
      <c r="WHA7" s="111"/>
      <c r="WHB7" s="111"/>
      <c r="WHC7" s="111"/>
      <c r="WHD7" s="111"/>
      <c r="WHE7" s="111"/>
      <c r="WHF7" s="111"/>
      <c r="WHG7" s="111"/>
      <c r="WHH7" s="111"/>
      <c r="WHI7" s="111"/>
      <c r="WHJ7" s="111"/>
      <c r="WHK7" s="111"/>
      <c r="WHL7" s="111"/>
      <c r="WHM7" s="111"/>
      <c r="WHN7" s="111"/>
      <c r="WHO7" s="111"/>
      <c r="WHP7" s="111"/>
      <c r="WHQ7" s="111"/>
      <c r="WHR7" s="111"/>
      <c r="WHS7" s="111"/>
      <c r="WHT7" s="111"/>
      <c r="WHU7" s="111"/>
      <c r="WHV7" s="111"/>
      <c r="WHW7" s="111"/>
      <c r="WHX7" s="111"/>
      <c r="WHY7" s="111"/>
      <c r="WHZ7" s="111"/>
      <c r="WIA7" s="111"/>
      <c r="WIB7" s="111"/>
      <c r="WIC7" s="111"/>
      <c r="WID7" s="111"/>
      <c r="WIE7" s="111"/>
      <c r="WIF7" s="111"/>
      <c r="WIG7" s="111"/>
      <c r="WIH7" s="111"/>
      <c r="WII7" s="111"/>
      <c r="WIJ7" s="111"/>
      <c r="WIK7" s="111"/>
      <c r="WIL7" s="111"/>
      <c r="WIM7" s="111"/>
      <c r="WIN7" s="111"/>
      <c r="WIO7" s="111"/>
      <c r="WIP7" s="111"/>
      <c r="WIQ7" s="111"/>
      <c r="WIR7" s="111"/>
      <c r="WIS7" s="111"/>
      <c r="WIT7" s="111"/>
      <c r="WIU7" s="111"/>
      <c r="WIV7" s="111"/>
      <c r="WIW7" s="111"/>
      <c r="WIX7" s="111"/>
      <c r="WIY7" s="111"/>
      <c r="WIZ7" s="111"/>
      <c r="WJA7" s="111"/>
      <c r="WJB7" s="111"/>
      <c r="WJC7" s="111"/>
      <c r="WJD7" s="111"/>
      <c r="WJE7" s="111"/>
      <c r="WJF7" s="111"/>
      <c r="WJG7" s="111"/>
      <c r="WJH7" s="111"/>
      <c r="WJI7" s="111"/>
      <c r="WJJ7" s="111"/>
      <c r="WJK7" s="111"/>
      <c r="WJL7" s="111"/>
      <c r="WJM7" s="111"/>
      <c r="WJN7" s="111"/>
      <c r="WJO7" s="111"/>
      <c r="WJP7" s="111"/>
      <c r="WJQ7" s="111"/>
      <c r="WJR7" s="111"/>
      <c r="WJS7" s="111"/>
      <c r="WJT7" s="111"/>
      <c r="WJU7" s="111"/>
      <c r="WJV7" s="111"/>
      <c r="WJW7" s="111"/>
      <c r="WJX7" s="111"/>
      <c r="WJY7" s="111"/>
      <c r="WJZ7" s="111"/>
      <c r="WKA7" s="111"/>
      <c r="WKB7" s="111"/>
      <c r="WKC7" s="111"/>
      <c r="WKD7" s="111"/>
      <c r="WKE7" s="111"/>
      <c r="WKF7" s="111"/>
      <c r="WKG7" s="111"/>
      <c r="WKH7" s="111"/>
      <c r="WKI7" s="111"/>
      <c r="WKJ7" s="111"/>
      <c r="WKK7" s="111"/>
      <c r="WKL7" s="111"/>
      <c r="WKM7" s="111"/>
      <c r="WKN7" s="111"/>
      <c r="WKO7" s="111"/>
      <c r="WKP7" s="111"/>
      <c r="WKQ7" s="111"/>
      <c r="WKR7" s="111"/>
      <c r="WKS7" s="111"/>
      <c r="WKT7" s="111"/>
      <c r="WKU7" s="111"/>
      <c r="WKV7" s="111"/>
      <c r="WKW7" s="111"/>
      <c r="WKX7" s="111"/>
      <c r="WKY7" s="111"/>
      <c r="WKZ7" s="111"/>
      <c r="WLA7" s="111"/>
      <c r="WLB7" s="111"/>
      <c r="WLC7" s="111"/>
      <c r="WLD7" s="111"/>
      <c r="WLE7" s="111"/>
      <c r="WLF7" s="111"/>
      <c r="WLG7" s="111"/>
      <c r="WLH7" s="111"/>
      <c r="WLI7" s="111"/>
      <c r="WLJ7" s="111"/>
      <c r="WLK7" s="111"/>
      <c r="WLL7" s="111"/>
      <c r="WLM7" s="111"/>
      <c r="WLN7" s="111"/>
      <c r="WLO7" s="111"/>
      <c r="WLP7" s="111"/>
      <c r="WLQ7" s="111"/>
      <c r="WLR7" s="111"/>
      <c r="WLS7" s="111"/>
      <c r="WLT7" s="111"/>
      <c r="WLU7" s="111"/>
      <c r="WLV7" s="111"/>
      <c r="WLW7" s="111"/>
      <c r="WLX7" s="111"/>
      <c r="WLY7" s="111"/>
      <c r="WLZ7" s="111"/>
      <c r="WMA7" s="111"/>
      <c r="WMB7" s="111"/>
      <c r="WMC7" s="111"/>
      <c r="WMD7" s="111"/>
      <c r="WME7" s="111"/>
      <c r="WMF7" s="111"/>
      <c r="WMG7" s="111"/>
      <c r="WMH7" s="111"/>
      <c r="WMI7" s="111"/>
      <c r="WMJ7" s="111"/>
      <c r="WMK7" s="111"/>
      <c r="WML7" s="111"/>
      <c r="WMM7" s="111"/>
      <c r="WMN7" s="111"/>
      <c r="WMO7" s="111"/>
      <c r="WMP7" s="111"/>
      <c r="WMQ7" s="111"/>
      <c r="WMR7" s="111"/>
      <c r="WMS7" s="111"/>
      <c r="WMT7" s="111"/>
      <c r="WMU7" s="111"/>
      <c r="WMV7" s="111"/>
      <c r="WMW7" s="111"/>
      <c r="WMX7" s="111"/>
      <c r="WMY7" s="111"/>
      <c r="WMZ7" s="111"/>
      <c r="WNA7" s="111"/>
      <c r="WNB7" s="111"/>
      <c r="WNC7" s="111"/>
      <c r="WND7" s="111"/>
      <c r="WNE7" s="111"/>
      <c r="WNF7" s="111"/>
      <c r="WNG7" s="111"/>
      <c r="WNH7" s="111"/>
      <c r="WNI7" s="111"/>
      <c r="WNJ7" s="111"/>
      <c r="WNK7" s="111"/>
      <c r="WNL7" s="111"/>
      <c r="WNM7" s="111"/>
      <c r="WNN7" s="111"/>
      <c r="WNO7" s="111"/>
      <c r="WNP7" s="111"/>
      <c r="WNQ7" s="111"/>
      <c r="WNR7" s="111"/>
      <c r="WNS7" s="111"/>
      <c r="WNT7" s="111"/>
      <c r="WNU7" s="111"/>
      <c r="WNV7" s="111"/>
      <c r="WNW7" s="111"/>
      <c r="WNX7" s="111"/>
      <c r="WNY7" s="111"/>
      <c r="WNZ7" s="111"/>
      <c r="WOA7" s="111"/>
      <c r="WOB7" s="111"/>
      <c r="WOC7" s="111"/>
      <c r="WOD7" s="111"/>
      <c r="WOE7" s="111"/>
      <c r="WOF7" s="111"/>
      <c r="WOG7" s="111"/>
      <c r="WOH7" s="111"/>
      <c r="WOI7" s="111"/>
      <c r="WOJ7" s="111"/>
      <c r="WOK7" s="111"/>
      <c r="WOL7" s="111"/>
      <c r="WOM7" s="111"/>
      <c r="WON7" s="111"/>
      <c r="WOO7" s="111"/>
      <c r="WOP7" s="111"/>
      <c r="WOQ7" s="111"/>
      <c r="WOR7" s="111"/>
      <c r="WOS7" s="111"/>
      <c r="WOT7" s="111"/>
      <c r="WOU7" s="111"/>
      <c r="WOV7" s="111"/>
      <c r="WOW7" s="111"/>
      <c r="WOX7" s="111"/>
      <c r="WOY7" s="111"/>
      <c r="WOZ7" s="111"/>
      <c r="WPA7" s="111"/>
      <c r="WPB7" s="111"/>
      <c r="WPC7" s="111"/>
      <c r="WPD7" s="111"/>
      <c r="WPE7" s="111"/>
      <c r="WPF7" s="111"/>
      <c r="WPG7" s="111"/>
      <c r="WPH7" s="111"/>
      <c r="WPI7" s="111"/>
      <c r="WPJ7" s="111"/>
      <c r="WPK7" s="111"/>
      <c r="WPL7" s="111"/>
      <c r="WPM7" s="111"/>
      <c r="WPN7" s="111"/>
      <c r="WPO7" s="111"/>
      <c r="WPP7" s="111"/>
      <c r="WPQ7" s="111"/>
      <c r="WPR7" s="111"/>
      <c r="WPS7" s="111"/>
      <c r="WPT7" s="111"/>
      <c r="WPU7" s="111"/>
      <c r="WPV7" s="111"/>
      <c r="WPW7" s="111"/>
      <c r="WPX7" s="111"/>
      <c r="WPY7" s="111"/>
      <c r="WPZ7" s="111"/>
      <c r="WQA7" s="111"/>
      <c r="WQB7" s="111"/>
      <c r="WQC7" s="111"/>
      <c r="WQD7" s="111"/>
      <c r="WQE7" s="111"/>
      <c r="WQF7" s="111"/>
      <c r="WQG7" s="111"/>
      <c r="WQH7" s="111"/>
      <c r="WQI7" s="111"/>
      <c r="WQJ7" s="111"/>
      <c r="WQK7" s="111"/>
      <c r="WQL7" s="111"/>
      <c r="WQM7" s="111"/>
      <c r="WQN7" s="111"/>
      <c r="WQO7" s="111"/>
      <c r="WQP7" s="111"/>
      <c r="WQQ7" s="111"/>
      <c r="WQR7" s="111"/>
      <c r="WQS7" s="111"/>
      <c r="WQT7" s="111"/>
      <c r="WQU7" s="111"/>
      <c r="WQV7" s="111"/>
      <c r="WQW7" s="111"/>
      <c r="WQX7" s="111"/>
      <c r="WQY7" s="111"/>
      <c r="WQZ7" s="111"/>
      <c r="WRA7" s="111"/>
      <c r="WRB7" s="111"/>
      <c r="WRC7" s="111"/>
      <c r="WRD7" s="111"/>
      <c r="WRE7" s="111"/>
      <c r="WRF7" s="111"/>
      <c r="WRG7" s="111"/>
      <c r="WRH7" s="111"/>
      <c r="WRI7" s="111"/>
      <c r="WRJ7" s="111"/>
      <c r="WRK7" s="111"/>
      <c r="WRL7" s="111"/>
      <c r="WRM7" s="111"/>
      <c r="WRN7" s="111"/>
      <c r="WRO7" s="111"/>
      <c r="WRP7" s="111"/>
      <c r="WRQ7" s="111"/>
      <c r="WRR7" s="111"/>
      <c r="WRS7" s="111"/>
      <c r="WRT7" s="111"/>
      <c r="WRU7" s="111"/>
      <c r="WRV7" s="111"/>
      <c r="WRW7" s="111"/>
      <c r="WRX7" s="111"/>
      <c r="WRY7" s="111"/>
      <c r="WRZ7" s="111"/>
      <c r="WSA7" s="111"/>
      <c r="WSB7" s="111"/>
      <c r="WSC7" s="111"/>
      <c r="WSD7" s="111"/>
      <c r="WSE7" s="111"/>
      <c r="WSF7" s="111"/>
      <c r="WSG7" s="111"/>
      <c r="WSH7" s="111"/>
      <c r="WSI7" s="111"/>
      <c r="WSJ7" s="111"/>
      <c r="WSK7" s="111"/>
      <c r="WSL7" s="111"/>
      <c r="WSM7" s="111"/>
      <c r="WSN7" s="111"/>
      <c r="WSO7" s="111"/>
      <c r="WSP7" s="111"/>
      <c r="WSQ7" s="111"/>
      <c r="WSR7" s="111"/>
      <c r="WSS7" s="111"/>
      <c r="WST7" s="111"/>
      <c r="WSU7" s="111"/>
      <c r="WSV7" s="111"/>
      <c r="WSW7" s="111"/>
      <c r="WSX7" s="111"/>
      <c r="WSY7" s="111"/>
      <c r="WSZ7" s="111"/>
      <c r="WTA7" s="111"/>
      <c r="WTB7" s="111"/>
      <c r="WTC7" s="111"/>
      <c r="WTD7" s="111"/>
      <c r="WTE7" s="111"/>
      <c r="WTF7" s="111"/>
      <c r="WTG7" s="111"/>
      <c r="WTH7" s="111"/>
      <c r="WTI7" s="111"/>
      <c r="WTJ7" s="111"/>
      <c r="WTK7" s="111"/>
      <c r="WTL7" s="111"/>
      <c r="WTM7" s="111"/>
      <c r="WTN7" s="111"/>
      <c r="WTO7" s="111"/>
      <c r="WTP7" s="111"/>
      <c r="WTQ7" s="111"/>
      <c r="WTR7" s="111"/>
      <c r="WTS7" s="111"/>
      <c r="WTT7" s="111"/>
      <c r="WTU7" s="111"/>
      <c r="WTV7" s="111"/>
      <c r="WTW7" s="111"/>
      <c r="WTX7" s="111"/>
      <c r="WTY7" s="111"/>
      <c r="WTZ7" s="111"/>
      <c r="WUA7" s="111"/>
      <c r="WUB7" s="111"/>
      <c r="WUC7" s="111"/>
      <c r="WUD7" s="111"/>
      <c r="WUE7" s="111"/>
      <c r="WUF7" s="111"/>
      <c r="WUG7" s="111"/>
      <c r="WUH7" s="111"/>
      <c r="WUI7" s="111"/>
      <c r="WUJ7" s="111"/>
      <c r="WUK7" s="111"/>
      <c r="WUL7" s="111"/>
      <c r="WUM7" s="111"/>
      <c r="WUN7" s="111"/>
      <c r="WUO7" s="111"/>
      <c r="WUP7" s="111"/>
      <c r="WUQ7" s="111"/>
      <c r="WUR7" s="111"/>
      <c r="WUS7" s="111"/>
      <c r="WUT7" s="111"/>
      <c r="WUU7" s="111"/>
      <c r="WUV7" s="111"/>
      <c r="WUW7" s="111"/>
      <c r="WUX7" s="111"/>
      <c r="WUY7" s="111"/>
      <c r="WUZ7" s="111"/>
      <c r="WVA7" s="111"/>
      <c r="WVB7" s="111"/>
      <c r="WVC7" s="111"/>
      <c r="WVD7" s="111"/>
      <c r="WVE7" s="111"/>
      <c r="WVF7" s="111"/>
      <c r="WVG7" s="111"/>
      <c r="WVH7" s="111"/>
      <c r="WVI7" s="111"/>
      <c r="WVJ7" s="111"/>
      <c r="WVK7" s="111"/>
      <c r="WVL7" s="111"/>
      <c r="WVM7" s="111"/>
      <c r="WVN7" s="111"/>
      <c r="WVO7" s="111"/>
      <c r="WVP7" s="111"/>
      <c r="WVQ7" s="111"/>
      <c r="WVR7" s="111"/>
      <c r="WVS7" s="111"/>
      <c r="WVT7" s="111"/>
      <c r="WVU7" s="111"/>
      <c r="WVV7" s="111"/>
      <c r="WVW7" s="111"/>
      <c r="WVX7" s="111"/>
      <c r="WVY7" s="111"/>
      <c r="WVZ7" s="111"/>
      <c r="WWA7" s="111"/>
      <c r="WWB7" s="111"/>
      <c r="WWC7" s="111"/>
      <c r="WWD7" s="111"/>
      <c r="WWE7" s="111"/>
      <c r="WWF7" s="111"/>
      <c r="WWG7" s="111"/>
      <c r="WWH7" s="111"/>
      <c r="WWI7" s="111"/>
      <c r="WWJ7" s="111"/>
      <c r="WWK7" s="111"/>
      <c r="WWL7" s="111"/>
      <c r="WWM7" s="111"/>
      <c r="WWN7" s="111"/>
      <c r="WWO7" s="111"/>
      <c r="WWP7" s="111"/>
      <c r="WWQ7" s="111"/>
      <c r="WWR7" s="111"/>
      <c r="WWS7" s="111"/>
      <c r="WWT7" s="111"/>
      <c r="WWU7" s="111"/>
      <c r="WWV7" s="111"/>
      <c r="WWW7" s="111"/>
      <c r="WWX7" s="111"/>
      <c r="WWY7" s="111"/>
      <c r="WWZ7" s="111"/>
      <c r="WXA7" s="111"/>
      <c r="WXB7" s="111"/>
      <c r="WXC7" s="111"/>
      <c r="WXD7" s="111"/>
      <c r="WXE7" s="111"/>
      <c r="WXF7" s="111"/>
      <c r="WXG7" s="111"/>
      <c r="WXH7" s="111"/>
      <c r="WXI7" s="111"/>
      <c r="WXJ7" s="111"/>
      <c r="WXK7" s="111"/>
      <c r="WXL7" s="111"/>
      <c r="WXM7" s="111"/>
      <c r="WXN7" s="111"/>
      <c r="WXO7" s="111"/>
      <c r="WXP7" s="111"/>
      <c r="WXQ7" s="111"/>
      <c r="WXR7" s="111"/>
      <c r="WXS7" s="111"/>
      <c r="WXT7" s="111"/>
      <c r="WXU7" s="111"/>
      <c r="WXV7" s="111"/>
      <c r="WXW7" s="111"/>
      <c r="WXX7" s="111"/>
      <c r="WXY7" s="111"/>
      <c r="WXZ7" s="111"/>
      <c r="WYA7" s="111"/>
      <c r="WYB7" s="111"/>
      <c r="WYC7" s="111"/>
      <c r="WYD7" s="111"/>
      <c r="WYE7" s="111"/>
      <c r="WYF7" s="111"/>
      <c r="WYG7" s="111"/>
      <c r="WYH7" s="111"/>
      <c r="WYI7" s="111"/>
      <c r="WYJ7" s="111"/>
      <c r="WYK7" s="111"/>
      <c r="WYL7" s="111"/>
      <c r="WYM7" s="111"/>
      <c r="WYN7" s="111"/>
      <c r="WYO7" s="111"/>
      <c r="WYP7" s="111"/>
      <c r="WYQ7" s="111"/>
      <c r="WYR7" s="111"/>
      <c r="WYS7" s="111"/>
      <c r="WYT7" s="111"/>
      <c r="WYU7" s="111"/>
      <c r="WYV7" s="111"/>
      <c r="WYW7" s="111"/>
      <c r="WYX7" s="111"/>
      <c r="WYY7" s="111"/>
      <c r="WYZ7" s="111"/>
      <c r="WZA7" s="111"/>
      <c r="WZB7" s="111"/>
      <c r="WZC7" s="111"/>
      <c r="WZD7" s="111"/>
      <c r="WZE7" s="111"/>
      <c r="WZF7" s="111"/>
      <c r="WZG7" s="111"/>
      <c r="WZH7" s="111"/>
      <c r="WZI7" s="111"/>
      <c r="WZJ7" s="111"/>
      <c r="WZK7" s="111"/>
      <c r="WZL7" s="111"/>
      <c r="WZM7" s="111"/>
      <c r="WZN7" s="111"/>
      <c r="WZO7" s="111"/>
      <c r="WZP7" s="111"/>
      <c r="WZQ7" s="111"/>
      <c r="WZR7" s="111"/>
      <c r="WZS7" s="111"/>
      <c r="WZT7" s="111"/>
      <c r="WZU7" s="111"/>
      <c r="WZV7" s="111"/>
      <c r="WZW7" s="111"/>
      <c r="WZX7" s="111"/>
      <c r="WZY7" s="111"/>
      <c r="WZZ7" s="111"/>
      <c r="XAA7" s="111"/>
      <c r="XAB7" s="111"/>
      <c r="XAC7" s="111"/>
      <c r="XAD7" s="111"/>
      <c r="XAE7" s="111"/>
      <c r="XAF7" s="111"/>
      <c r="XAG7" s="111"/>
      <c r="XAH7" s="111"/>
      <c r="XAI7" s="111"/>
      <c r="XAJ7" s="111"/>
      <c r="XAK7" s="111"/>
      <c r="XAL7" s="111"/>
      <c r="XAM7" s="111"/>
      <c r="XAN7" s="111"/>
      <c r="XAO7" s="111"/>
      <c r="XAP7" s="111"/>
      <c r="XAQ7" s="111"/>
      <c r="XAR7" s="111"/>
      <c r="XAS7" s="111"/>
      <c r="XAT7" s="111"/>
      <c r="XAU7" s="111"/>
      <c r="XAV7" s="111"/>
      <c r="XAW7" s="111"/>
      <c r="XAX7" s="111"/>
      <c r="XAY7" s="111"/>
      <c r="XAZ7" s="111"/>
      <c r="XBA7" s="111"/>
      <c r="XBB7" s="111"/>
      <c r="XBC7" s="111"/>
      <c r="XBD7" s="111"/>
      <c r="XBE7" s="111"/>
      <c r="XBF7" s="111"/>
      <c r="XBG7" s="111"/>
      <c r="XBH7" s="111"/>
      <c r="XBI7" s="111"/>
      <c r="XBJ7" s="111"/>
      <c r="XBK7" s="111"/>
      <c r="XBL7" s="111"/>
      <c r="XBM7" s="111"/>
      <c r="XBN7" s="111"/>
      <c r="XBO7" s="111"/>
      <c r="XBP7" s="111"/>
      <c r="XBQ7" s="111"/>
      <c r="XBR7" s="111"/>
      <c r="XBS7" s="111"/>
      <c r="XBT7" s="111"/>
      <c r="XBU7" s="111"/>
      <c r="XBV7" s="111"/>
      <c r="XBW7" s="111"/>
      <c r="XBX7" s="111"/>
      <c r="XBY7" s="111"/>
      <c r="XBZ7" s="111"/>
      <c r="XCA7" s="111"/>
      <c r="XCB7" s="111"/>
      <c r="XCC7" s="111"/>
      <c r="XCD7" s="111"/>
      <c r="XCE7" s="111"/>
      <c r="XCF7" s="111"/>
      <c r="XCG7" s="111"/>
      <c r="XCH7" s="111"/>
      <c r="XCI7" s="111"/>
      <c r="XCJ7" s="111"/>
      <c r="XCK7" s="111"/>
      <c r="XCL7" s="111"/>
      <c r="XCM7" s="111"/>
      <c r="XCN7" s="111"/>
      <c r="XCO7" s="111"/>
      <c r="XCP7" s="111"/>
      <c r="XCQ7" s="111"/>
      <c r="XCR7" s="111"/>
      <c r="XCS7" s="111"/>
      <c r="XCT7" s="111"/>
    </row>
    <row r="8" spans="1:16383" s="293" customFormat="1" ht="163.5" hidden="1" customHeight="1" x14ac:dyDescent="0.25">
      <c r="A8" s="999">
        <v>2</v>
      </c>
      <c r="B8" s="1016" t="s">
        <v>189</v>
      </c>
      <c r="C8" s="825" t="s">
        <v>442</v>
      </c>
      <c r="D8" s="1133" t="s">
        <v>715</v>
      </c>
      <c r="E8" s="1133" t="s">
        <v>716</v>
      </c>
      <c r="F8" s="1133" t="s">
        <v>443</v>
      </c>
      <c r="G8" s="1131" t="s">
        <v>717</v>
      </c>
      <c r="H8" s="822" t="s">
        <v>444</v>
      </c>
      <c r="I8" s="787" t="s">
        <v>445</v>
      </c>
      <c r="J8" s="797" t="s">
        <v>41</v>
      </c>
      <c r="K8" s="819" t="s">
        <v>446</v>
      </c>
      <c r="L8" s="1103">
        <v>1</v>
      </c>
      <c r="M8" s="1101" t="str">
        <f>VLOOKUP(L8,[2]BASE!$A$47:$D$52,2,0)</f>
        <v>Rara vez</v>
      </c>
      <c r="N8" s="1099">
        <v>20</v>
      </c>
      <c r="O8" s="1089" t="str">
        <f>VLOOKUP(N8,[2]BASE!$A$56:$D$58,2,0)</f>
        <v>Catastrófico</v>
      </c>
      <c r="P8" s="1087" t="str">
        <f>CONCATENATE(L8,N8)</f>
        <v>120</v>
      </c>
      <c r="Q8" s="1089">
        <f>L8*N8</f>
        <v>20</v>
      </c>
      <c r="R8" s="1087" t="str">
        <f>VLOOKUP(Q8,[2]BASE!$A$115:$B$129,2,0)</f>
        <v>MODERADA</v>
      </c>
      <c r="S8" s="1085" t="s">
        <v>447</v>
      </c>
      <c r="T8" s="1083" t="str">
        <f>IF(R8="baja","Asumir o Reducir el riesgo",IF(R8="moderada","Reducir el riesgo",IF(R8="Alta","Reducir el riesgo",IF(R8="Extrema","Evitar, reducir, compartir o transferir el riesgo",0))))</f>
        <v>Reducir el riesgo</v>
      </c>
      <c r="U8" s="494" t="s">
        <v>448</v>
      </c>
      <c r="V8" s="484" t="s">
        <v>58</v>
      </c>
      <c r="W8" s="485" t="s">
        <v>59</v>
      </c>
      <c r="X8" s="205" t="s">
        <v>72</v>
      </c>
      <c r="Y8" s="479" t="s">
        <v>449</v>
      </c>
      <c r="Z8" s="205" t="s">
        <v>72</v>
      </c>
      <c r="AA8" s="479" t="s">
        <v>450</v>
      </c>
      <c r="AB8" s="480"/>
      <c r="AC8" s="480" t="s">
        <v>204</v>
      </c>
      <c r="AD8" s="205" t="s">
        <v>72</v>
      </c>
      <c r="AE8" s="320" t="s">
        <v>451</v>
      </c>
      <c r="AF8" s="205" t="s">
        <v>72</v>
      </c>
      <c r="AG8" s="479" t="s">
        <v>718</v>
      </c>
      <c r="AH8" s="205" t="s">
        <v>73</v>
      </c>
      <c r="AI8" s="479" t="s">
        <v>452</v>
      </c>
      <c r="AJ8" s="388">
        <f t="shared" ref="AJ8:AJ16" si="0">SUM(IF(X8="SI",15,0),IF(Z8="SI",5,0),IF(AB8="X",25,0),IF(AC8="X",25,0),IF(AD8="SI",15,0),IF(AF8="SI",10,0),IF(AH8="SI",30,0))</f>
        <v>70</v>
      </c>
      <c r="AK8" s="481">
        <v>1</v>
      </c>
      <c r="AL8" s="388">
        <f>AJ8*AK8</f>
        <v>70</v>
      </c>
      <c r="AM8" s="424">
        <f>+AL8</f>
        <v>70</v>
      </c>
      <c r="AN8" s="793">
        <v>1</v>
      </c>
      <c r="AO8" s="795" t="str">
        <f>VLOOKUP(AN8,[2]BASE!A$48:$D$52,2,0)</f>
        <v>Rara vez</v>
      </c>
      <c r="AP8" s="797">
        <v>5</v>
      </c>
      <c r="AQ8" s="790" t="str">
        <f>VLOOKUP(AP8,[2]BASE!$A$56:$D$58,2,0)</f>
        <v xml:space="preserve">Moderado </v>
      </c>
      <c r="AR8" s="408" t="str">
        <f>CONCATENATE(AN8,AP8)</f>
        <v>15</v>
      </c>
      <c r="AS8" s="787">
        <f>AN8*AP8</f>
        <v>5</v>
      </c>
      <c r="AT8" s="787" t="str">
        <f>VLOOKUP(AS8,[2]BASE!$A$115:$B$125,2,0)</f>
        <v>BAJA</v>
      </c>
      <c r="AU8" s="790" t="str">
        <f>IF(AT8="baja","Asumir o Reducir el riesgo",IF(AT8="moderada","Reducir el riesgo",IF(AT8="Alta","Reducir el riesgo",IF(AT8="Extrema","Evitar, reducir, compartir o transferir el riesgo",0))))</f>
        <v>Asumir o Reducir el riesgo</v>
      </c>
      <c r="AV8" s="386"/>
      <c r="AW8" s="411" t="s">
        <v>448</v>
      </c>
      <c r="AX8" s="195" t="s">
        <v>341</v>
      </c>
      <c r="AY8" s="195" t="s">
        <v>454</v>
      </c>
      <c r="AZ8" s="419" t="s">
        <v>310</v>
      </c>
      <c r="BA8" s="426" t="s">
        <v>1028</v>
      </c>
      <c r="BB8" s="408" t="s">
        <v>1028</v>
      </c>
      <c r="BC8" s="408"/>
      <c r="BD8" s="486" t="s">
        <v>344</v>
      </c>
      <c r="BE8" s="441">
        <v>0</v>
      </c>
      <c r="BF8" s="426" t="s">
        <v>719</v>
      </c>
      <c r="BG8" s="426" t="s">
        <v>720</v>
      </c>
      <c r="BH8" s="408" t="s">
        <v>721</v>
      </c>
      <c r="BI8" s="426" t="s">
        <v>722</v>
      </c>
      <c r="BJ8" s="408" t="s">
        <v>683</v>
      </c>
      <c r="BK8" s="195" t="s">
        <v>723</v>
      </c>
      <c r="BL8" s="195" t="s">
        <v>724</v>
      </c>
      <c r="BM8" s="408" t="s">
        <v>912</v>
      </c>
      <c r="BN8" s="419">
        <v>1</v>
      </c>
      <c r="BO8" s="195" t="s">
        <v>1032</v>
      </c>
      <c r="BP8" s="195" t="s">
        <v>1033</v>
      </c>
      <c r="BQ8" s="1143" t="s">
        <v>1086</v>
      </c>
    </row>
    <row r="9" spans="1:16383" s="293" customFormat="1" ht="163.5" hidden="1" customHeight="1" x14ac:dyDescent="0.25">
      <c r="A9" s="999"/>
      <c r="B9" s="1017"/>
      <c r="C9" s="826"/>
      <c r="D9" s="1138"/>
      <c r="E9" s="1138"/>
      <c r="F9" s="1138"/>
      <c r="G9" s="1137"/>
      <c r="H9" s="823"/>
      <c r="I9" s="788"/>
      <c r="J9" s="799"/>
      <c r="K9" s="820"/>
      <c r="L9" s="1142"/>
      <c r="M9" s="1141"/>
      <c r="N9" s="1140"/>
      <c r="O9" s="1139"/>
      <c r="P9" s="1094"/>
      <c r="Q9" s="1139"/>
      <c r="R9" s="1094"/>
      <c r="S9" s="1112"/>
      <c r="T9" s="1111"/>
      <c r="U9" s="1005" t="s">
        <v>1025</v>
      </c>
      <c r="V9" s="840" t="s">
        <v>60</v>
      </c>
      <c r="W9" s="799" t="s">
        <v>59</v>
      </c>
      <c r="X9" s="830" t="s">
        <v>72</v>
      </c>
      <c r="Y9" s="1003" t="s">
        <v>449</v>
      </c>
      <c r="Z9" s="830" t="s">
        <v>72</v>
      </c>
      <c r="AA9" s="1003" t="s">
        <v>450</v>
      </c>
      <c r="AB9" s="832"/>
      <c r="AC9" s="832" t="s">
        <v>204</v>
      </c>
      <c r="AD9" s="830" t="s">
        <v>72</v>
      </c>
      <c r="AE9" s="828" t="s">
        <v>1075</v>
      </c>
      <c r="AF9" s="830" t="s">
        <v>72</v>
      </c>
      <c r="AG9" s="1003" t="s">
        <v>1076</v>
      </c>
      <c r="AH9" s="830" t="s">
        <v>73</v>
      </c>
      <c r="AI9" s="1003" t="s">
        <v>1077</v>
      </c>
      <c r="AJ9" s="813">
        <f>SUM(IF(X9="SI",15,0),IF(Z9="SI",5,0),IF(AB9="X",25,0),IF(AC9="X",25,0),IF(AD9="SI",15,0),IF(AF9="SI",10,0),IF(AH9="SI",30,0))</f>
        <v>70</v>
      </c>
      <c r="AK9" s="866">
        <v>1</v>
      </c>
      <c r="AL9" s="813">
        <f>AJ9*AK9</f>
        <v>70</v>
      </c>
      <c r="AM9" s="879">
        <f>+AL9</f>
        <v>70</v>
      </c>
      <c r="AN9" s="800"/>
      <c r="AO9" s="801"/>
      <c r="AP9" s="799"/>
      <c r="AQ9" s="791"/>
      <c r="AR9" s="410" t="str">
        <f>CONCATENATE(AN9,AP9)</f>
        <v/>
      </c>
      <c r="AS9" s="788"/>
      <c r="AT9" s="788"/>
      <c r="AU9" s="791"/>
      <c r="AV9" s="427"/>
      <c r="AW9" s="427" t="s">
        <v>1025</v>
      </c>
      <c r="AX9" s="128" t="s">
        <v>341</v>
      </c>
      <c r="AY9" s="128" t="s">
        <v>454</v>
      </c>
      <c r="AZ9" s="134" t="s">
        <v>310</v>
      </c>
      <c r="BA9" s="128" t="s">
        <v>1026</v>
      </c>
      <c r="BB9" s="134" t="s">
        <v>1027</v>
      </c>
      <c r="BC9" s="410"/>
      <c r="BD9" s="427"/>
      <c r="BE9" s="420"/>
      <c r="BF9" s="178"/>
      <c r="BG9" s="427"/>
      <c r="BH9" s="410"/>
      <c r="BI9" s="427"/>
      <c r="BJ9" s="410"/>
      <c r="BK9" s="427"/>
      <c r="BL9" s="427"/>
      <c r="BM9" s="410"/>
      <c r="BN9" s="482">
        <v>22607</v>
      </c>
      <c r="BO9" s="483" t="s">
        <v>1030</v>
      </c>
      <c r="BP9" s="294" t="s">
        <v>1031</v>
      </c>
      <c r="BQ9" s="1144"/>
    </row>
    <row r="10" spans="1:16383" s="293" customFormat="1" ht="163.5" hidden="1" customHeight="1" thickBot="1" x14ac:dyDescent="0.3">
      <c r="A10" s="282"/>
      <c r="B10" s="1018"/>
      <c r="C10" s="827"/>
      <c r="D10" s="1134"/>
      <c r="E10" s="1134"/>
      <c r="F10" s="1134"/>
      <c r="G10" s="1132"/>
      <c r="H10" s="824"/>
      <c r="I10" s="789"/>
      <c r="J10" s="798"/>
      <c r="K10" s="821"/>
      <c r="L10" s="1104"/>
      <c r="M10" s="1102"/>
      <c r="N10" s="1100"/>
      <c r="O10" s="1090"/>
      <c r="P10" s="1088"/>
      <c r="Q10" s="1090"/>
      <c r="R10" s="1088"/>
      <c r="S10" s="1086"/>
      <c r="T10" s="1084"/>
      <c r="U10" s="1006"/>
      <c r="V10" s="928"/>
      <c r="W10" s="798"/>
      <c r="X10" s="831"/>
      <c r="Y10" s="1004"/>
      <c r="Z10" s="831"/>
      <c r="AA10" s="1004"/>
      <c r="AB10" s="833"/>
      <c r="AC10" s="833"/>
      <c r="AD10" s="831"/>
      <c r="AE10" s="829"/>
      <c r="AF10" s="831"/>
      <c r="AG10" s="1004"/>
      <c r="AH10" s="831"/>
      <c r="AI10" s="1004"/>
      <c r="AJ10" s="814"/>
      <c r="AK10" s="867"/>
      <c r="AL10" s="814"/>
      <c r="AM10" s="880"/>
      <c r="AN10" s="794"/>
      <c r="AO10" s="796"/>
      <c r="AP10" s="798"/>
      <c r="AQ10" s="792"/>
      <c r="AR10" s="409"/>
      <c r="AS10" s="789"/>
      <c r="AT10" s="789"/>
      <c r="AU10" s="792"/>
      <c r="AV10" s="443" t="s">
        <v>453</v>
      </c>
      <c r="AW10" s="383"/>
      <c r="AX10" s="202" t="s">
        <v>341</v>
      </c>
      <c r="AY10" s="202" t="s">
        <v>454</v>
      </c>
      <c r="AZ10" s="136" t="s">
        <v>310</v>
      </c>
      <c r="BA10" s="443" t="s">
        <v>455</v>
      </c>
      <c r="BB10" s="409" t="s">
        <v>456</v>
      </c>
      <c r="BC10" s="409" t="s">
        <v>914</v>
      </c>
      <c r="BD10" s="443" t="s">
        <v>457</v>
      </c>
      <c r="BE10" s="421" t="s">
        <v>458</v>
      </c>
      <c r="BF10" s="157" t="s">
        <v>344</v>
      </c>
      <c r="BG10" s="443" t="s">
        <v>725</v>
      </c>
      <c r="BH10" s="409" t="s">
        <v>613</v>
      </c>
      <c r="BI10" s="443" t="s">
        <v>726</v>
      </c>
      <c r="BJ10" s="409" t="s">
        <v>683</v>
      </c>
      <c r="BK10" s="443" t="s">
        <v>727</v>
      </c>
      <c r="BL10" s="443" t="s">
        <v>728</v>
      </c>
      <c r="BM10" s="409" t="s">
        <v>912</v>
      </c>
      <c r="BN10" s="383">
        <v>0</v>
      </c>
      <c r="BO10" s="299" t="s">
        <v>1029</v>
      </c>
      <c r="BP10" s="299" t="s">
        <v>1070</v>
      </c>
      <c r="BQ10" s="1145"/>
      <c r="BW10" s="495"/>
      <c r="BY10" s="496"/>
      <c r="BZ10" s="496"/>
      <c r="CA10" s="497"/>
      <c r="CB10" s="496"/>
      <c r="CC10" s="497"/>
      <c r="CD10" s="498"/>
      <c r="CE10" s="495"/>
      <c r="CF10" s="499"/>
      <c r="CG10" s="500"/>
      <c r="CH10" s="495"/>
      <c r="CI10" s="498"/>
      <c r="CJ10" s="495"/>
      <c r="CK10" s="498"/>
      <c r="CL10" s="495"/>
      <c r="CM10" s="495"/>
      <c r="CN10" s="498"/>
      <c r="CO10" s="501"/>
      <c r="CP10" s="502"/>
      <c r="CQ10" s="503"/>
    </row>
    <row r="11" spans="1:16383" s="35" customFormat="1" ht="108.75" hidden="1" customHeight="1" x14ac:dyDescent="0.25">
      <c r="A11" s="892">
        <v>3</v>
      </c>
      <c r="B11" s="817" t="s">
        <v>190</v>
      </c>
      <c r="C11" s="893" t="s">
        <v>729</v>
      </c>
      <c r="D11" s="934" t="s">
        <v>586</v>
      </c>
      <c r="E11" s="935" t="s">
        <v>587</v>
      </c>
      <c r="F11" s="934" t="s">
        <v>27</v>
      </c>
      <c r="G11" s="1015" t="s">
        <v>28</v>
      </c>
      <c r="H11" s="962" t="s">
        <v>597</v>
      </c>
      <c r="I11" s="963" t="s">
        <v>598</v>
      </c>
      <c r="J11" s="884" t="s">
        <v>41</v>
      </c>
      <c r="K11" s="998" t="s">
        <v>588</v>
      </c>
      <c r="L11" s="882">
        <v>2</v>
      </c>
      <c r="M11" s="883" t="str">
        <f>VLOOKUP(L11,[3]BASE!$A$47:$D$52,2,0)</f>
        <v>Improbable</v>
      </c>
      <c r="N11" s="884">
        <v>20</v>
      </c>
      <c r="O11" s="838" t="str">
        <f>VLOOKUP(N11,[3]BASE!$A$56:$D$58,2,0)</f>
        <v>Catastrófico</v>
      </c>
      <c r="P11" s="1091" t="str">
        <f>CONCATENATE(L11,N11)</f>
        <v>220</v>
      </c>
      <c r="Q11" s="838">
        <f>L11*N11</f>
        <v>40</v>
      </c>
      <c r="R11" s="895" t="str">
        <f>VLOOKUP(Q11,[3]BASE!$A$115:$B$129,2,0)</f>
        <v>ALTA</v>
      </c>
      <c r="S11" s="1002" t="s">
        <v>205</v>
      </c>
      <c r="T11" s="1011" t="str">
        <f>IF(R11="baja","Asumir o Reducir el riesgo",IF(R11="moderada","Reducir el riesgo",IF(R11="Alta","Reducir el riesgo",IF(R11="Extrema","Evitar, reducir, compartir o transferir el riesgo",0))))</f>
        <v>Reducir el riesgo</v>
      </c>
      <c r="U11" s="1007" t="s">
        <v>589</v>
      </c>
      <c r="V11" s="1009" t="s">
        <v>58</v>
      </c>
      <c r="W11" s="884" t="s">
        <v>59</v>
      </c>
      <c r="X11" s="1010" t="s">
        <v>73</v>
      </c>
      <c r="Y11" s="836"/>
      <c r="Z11" s="1010" t="s">
        <v>72</v>
      </c>
      <c r="AA11" s="836" t="s">
        <v>599</v>
      </c>
      <c r="AB11" s="1012"/>
      <c r="AC11" s="1012" t="s">
        <v>204</v>
      </c>
      <c r="AD11" s="1010" t="s">
        <v>72</v>
      </c>
      <c r="AE11" s="1032" t="s">
        <v>590</v>
      </c>
      <c r="AF11" s="1010" t="s">
        <v>72</v>
      </c>
      <c r="AG11" s="836" t="s">
        <v>730</v>
      </c>
      <c r="AH11" s="1010" t="s">
        <v>72</v>
      </c>
      <c r="AI11" s="836" t="s">
        <v>600</v>
      </c>
      <c r="AJ11" s="1033">
        <f t="shared" si="0"/>
        <v>85</v>
      </c>
      <c r="AK11" s="1034">
        <v>1</v>
      </c>
      <c r="AL11" s="1033">
        <f>AJ11*AK11</f>
        <v>85</v>
      </c>
      <c r="AM11" s="881">
        <f>+AL11</f>
        <v>85</v>
      </c>
      <c r="AN11" s="882">
        <v>1</v>
      </c>
      <c r="AO11" s="883" t="str">
        <f>VLOOKUP(AN11,[3]BASE!A$48:$D$52,2,0)</f>
        <v>Rara vez</v>
      </c>
      <c r="AP11" s="884">
        <v>5</v>
      </c>
      <c r="AQ11" s="838" t="str">
        <f>VLOOKUP(AP11,[3]BASE!$A$56:$D$58,2,0)</f>
        <v xml:space="preserve">Moderado </v>
      </c>
      <c r="AR11" s="473" t="str">
        <f>CONCATENATE(AN11,AP11)</f>
        <v>15</v>
      </c>
      <c r="AS11" s="838">
        <f>AN11*AP11</f>
        <v>5</v>
      </c>
      <c r="AT11" s="895" t="str">
        <f>VLOOKUP(AS11,[3]BASE!$A$115:$B$125,2,0)</f>
        <v>BAJA</v>
      </c>
      <c r="AU11" s="838" t="str">
        <f>IF(AT11="baja","Asumir o Reducir el riesgo",IF(AT11="moderada","Reducir el riesgo",IF(AT11="Alta","Reducir el riesgo",IF(AT11="Extrema","Evitar, reducir, compartir o transferir el riesgo",0))))</f>
        <v>Asumir o Reducir el riesgo</v>
      </c>
      <c r="AV11" s="1042"/>
      <c r="AW11" s="1042" t="s">
        <v>589</v>
      </c>
      <c r="AX11" s="1041" t="s">
        <v>365</v>
      </c>
      <c r="AY11" s="1041" t="s">
        <v>609</v>
      </c>
      <c r="AZ11" s="1029" t="s">
        <v>553</v>
      </c>
      <c r="BA11" s="1030" t="s">
        <v>610</v>
      </c>
      <c r="BB11" s="1040" t="s">
        <v>611</v>
      </c>
      <c r="BC11" s="474"/>
      <c r="BD11" s="475" t="s">
        <v>344</v>
      </c>
      <c r="BE11" s="476">
        <v>0</v>
      </c>
      <c r="BF11" s="477" t="s">
        <v>601</v>
      </c>
      <c r="BG11" s="893" t="s">
        <v>731</v>
      </c>
      <c r="BH11" s="895">
        <v>255</v>
      </c>
      <c r="BI11" s="893" t="s">
        <v>640</v>
      </c>
      <c r="BJ11" s="473" t="s">
        <v>681</v>
      </c>
      <c r="BK11" s="477" t="s">
        <v>732</v>
      </c>
      <c r="BL11" s="477" t="s">
        <v>702</v>
      </c>
      <c r="BM11" s="478"/>
      <c r="BN11" s="873">
        <f>411+93</f>
        <v>504</v>
      </c>
      <c r="BO11" s="871" t="s">
        <v>961</v>
      </c>
      <c r="BP11" s="875" t="s">
        <v>1037</v>
      </c>
      <c r="BQ11" s="846" t="s">
        <v>997</v>
      </c>
    </row>
    <row r="12" spans="1:16383" s="35" customFormat="1" ht="118.5" hidden="1" customHeight="1" x14ac:dyDescent="0.25">
      <c r="A12" s="892"/>
      <c r="B12" s="900"/>
      <c r="C12" s="894"/>
      <c r="D12" s="905"/>
      <c r="E12" s="921"/>
      <c r="F12" s="905"/>
      <c r="G12" s="907"/>
      <c r="H12" s="851"/>
      <c r="I12" s="843"/>
      <c r="J12" s="799"/>
      <c r="K12" s="898"/>
      <c r="L12" s="800"/>
      <c r="M12" s="801"/>
      <c r="N12" s="799"/>
      <c r="O12" s="791"/>
      <c r="P12" s="1093"/>
      <c r="Q12" s="791"/>
      <c r="R12" s="788"/>
      <c r="S12" s="916"/>
      <c r="T12" s="842"/>
      <c r="U12" s="1008"/>
      <c r="V12" s="840"/>
      <c r="W12" s="799"/>
      <c r="X12" s="830"/>
      <c r="Y12" s="837"/>
      <c r="Z12" s="830"/>
      <c r="AA12" s="837"/>
      <c r="AB12" s="832"/>
      <c r="AC12" s="832"/>
      <c r="AD12" s="830"/>
      <c r="AE12" s="927"/>
      <c r="AF12" s="830"/>
      <c r="AG12" s="837"/>
      <c r="AH12" s="830"/>
      <c r="AI12" s="837"/>
      <c r="AJ12" s="813"/>
      <c r="AK12" s="926"/>
      <c r="AL12" s="813"/>
      <c r="AM12" s="879"/>
      <c r="AN12" s="800"/>
      <c r="AO12" s="801"/>
      <c r="AP12" s="799"/>
      <c r="AQ12" s="791"/>
      <c r="AR12" s="255" t="str">
        <f>CONCATENATE(AN12,AP12)</f>
        <v/>
      </c>
      <c r="AS12" s="791"/>
      <c r="AT12" s="788"/>
      <c r="AU12" s="791"/>
      <c r="AV12" s="1043"/>
      <c r="AW12" s="1043"/>
      <c r="AX12" s="915"/>
      <c r="AY12" s="915"/>
      <c r="AZ12" s="920"/>
      <c r="BA12" s="1031"/>
      <c r="BB12" s="820"/>
      <c r="BC12" s="348"/>
      <c r="BD12" s="160" t="s">
        <v>344</v>
      </c>
      <c r="BE12" s="280">
        <v>0</v>
      </c>
      <c r="BF12" s="258" t="s">
        <v>601</v>
      </c>
      <c r="BG12" s="894"/>
      <c r="BH12" s="788"/>
      <c r="BI12" s="894"/>
      <c r="BJ12" s="255" t="s">
        <v>681</v>
      </c>
      <c r="BK12" s="258" t="s">
        <v>732</v>
      </c>
      <c r="BL12" s="258" t="s">
        <v>702</v>
      </c>
      <c r="BM12" s="209"/>
      <c r="BN12" s="874"/>
      <c r="BO12" s="872"/>
      <c r="BP12" s="876"/>
      <c r="BQ12" s="847"/>
    </row>
    <row r="13" spans="1:16383" s="35" customFormat="1" ht="75" hidden="1" customHeight="1" x14ac:dyDescent="0.25">
      <c r="A13" s="892"/>
      <c r="B13" s="900"/>
      <c r="C13" s="894"/>
      <c r="D13" s="905"/>
      <c r="E13" s="921"/>
      <c r="F13" s="905"/>
      <c r="G13" s="907"/>
      <c r="H13" s="851" t="s">
        <v>602</v>
      </c>
      <c r="I13" s="843" t="s">
        <v>603</v>
      </c>
      <c r="J13" s="799" t="s">
        <v>41</v>
      </c>
      <c r="K13" s="898" t="s">
        <v>588</v>
      </c>
      <c r="L13" s="800">
        <v>1</v>
      </c>
      <c r="M13" s="801" t="str">
        <f>VLOOKUP(L13,[3]BASE!$A$47:$D$52,2,0)</f>
        <v>Rara vez</v>
      </c>
      <c r="N13" s="799">
        <v>20</v>
      </c>
      <c r="O13" s="791" t="str">
        <f>VLOOKUP(N13,[3]BASE!$A$56:$D$58,2,0)</f>
        <v>Catastrófico</v>
      </c>
      <c r="P13" s="843" t="str">
        <f>CONCATENATE(L13,N13)</f>
        <v>120</v>
      </c>
      <c r="Q13" s="791">
        <f>L13*N13</f>
        <v>20</v>
      </c>
      <c r="R13" s="788" t="str">
        <f>VLOOKUP(Q13,[3]BASE!$A$115:$B$129,2,0)</f>
        <v>MODERADA</v>
      </c>
      <c r="S13" s="916" t="s">
        <v>205</v>
      </c>
      <c r="T13" s="842" t="str">
        <f>IF(R13="baja","Asumir o Reducir el riesgo",IF(R13="moderada","Reducir el riesgo",IF(R13="Alta","Reducir el riesgo",IF(R13="Extrema","Evitar, reducir, compartir o transferir el riesgo",0))))</f>
        <v>Reducir el riesgo</v>
      </c>
      <c r="U13" s="445" t="s">
        <v>733</v>
      </c>
      <c r="V13" s="398" t="s">
        <v>58</v>
      </c>
      <c r="W13" s="430" t="s">
        <v>59</v>
      </c>
      <c r="X13" s="400" t="s">
        <v>73</v>
      </c>
      <c r="Y13" s="412"/>
      <c r="Z13" s="400" t="s">
        <v>72</v>
      </c>
      <c r="AA13" s="404" t="s">
        <v>599</v>
      </c>
      <c r="AB13" s="384" t="s">
        <v>204</v>
      </c>
      <c r="AC13" s="384"/>
      <c r="AD13" s="400" t="s">
        <v>72</v>
      </c>
      <c r="AE13" s="402" t="s">
        <v>734</v>
      </c>
      <c r="AF13" s="400" t="s">
        <v>72</v>
      </c>
      <c r="AG13" s="412" t="s">
        <v>591</v>
      </c>
      <c r="AH13" s="400" t="s">
        <v>72</v>
      </c>
      <c r="AI13" s="404" t="s">
        <v>592</v>
      </c>
      <c r="AJ13" s="405">
        <f t="shared" si="0"/>
        <v>85</v>
      </c>
      <c r="AK13" s="407">
        <v>0.5</v>
      </c>
      <c r="AL13" s="405">
        <f t="shared" ref="AL13:AL26" si="1">AJ13*AK13</f>
        <v>42.5</v>
      </c>
      <c r="AM13" s="879">
        <f>+AL13+AL14</f>
        <v>62.5</v>
      </c>
      <c r="AN13" s="800">
        <v>1</v>
      </c>
      <c r="AO13" s="801" t="str">
        <f>VLOOKUP(AN13,[3]BASE!A$48:$D$52,2,0)</f>
        <v>Rara vez</v>
      </c>
      <c r="AP13" s="799">
        <v>10</v>
      </c>
      <c r="AQ13" s="791" t="str">
        <f>VLOOKUP(AP13,[3]BASE!$A$56:$D$58,2,0)</f>
        <v>Mayor</v>
      </c>
      <c r="AR13" s="255" t="str">
        <f>CONCATENATE(AN13,AP13)</f>
        <v>110</v>
      </c>
      <c r="AS13" s="791">
        <f>AN13*AP13</f>
        <v>10</v>
      </c>
      <c r="AT13" s="788" t="str">
        <f>VLOOKUP(AS13,[3]BASE!$A$115:$B$125,2,0)</f>
        <v>BAJA</v>
      </c>
      <c r="AU13" s="791" t="str">
        <f>IF(AT13="baja","Asumir o Reducir el riesgo",IF(AT13="moderada","Reducir el riesgo",IF(AT13="Alta","Reducir el riesgo",IF(AT13="Extrema","Evitar, reducir, compartir o transferir el riesgo",0))))</f>
        <v>Asumir o Reducir el riesgo</v>
      </c>
      <c r="AV13" s="285"/>
      <c r="AW13" s="412" t="s">
        <v>733</v>
      </c>
      <c r="AX13" s="273" t="s">
        <v>365</v>
      </c>
      <c r="AY13" s="273" t="s">
        <v>593</v>
      </c>
      <c r="AZ13" s="274" t="s">
        <v>310</v>
      </c>
      <c r="BA13" s="285" t="s">
        <v>591</v>
      </c>
      <c r="BB13" s="356" t="s">
        <v>641</v>
      </c>
      <c r="BC13" s="349" t="s">
        <v>642</v>
      </c>
      <c r="BD13" s="160" t="s">
        <v>344</v>
      </c>
      <c r="BE13" s="280">
        <v>0</v>
      </c>
      <c r="BF13" s="258" t="s">
        <v>601</v>
      </c>
      <c r="BG13" s="258" t="s">
        <v>643</v>
      </c>
      <c r="BH13" s="255">
        <v>3</v>
      </c>
      <c r="BI13" s="258" t="s">
        <v>735</v>
      </c>
      <c r="BJ13" s="255" t="s">
        <v>681</v>
      </c>
      <c r="BK13" s="258" t="s">
        <v>685</v>
      </c>
      <c r="BL13" s="258" t="s">
        <v>735</v>
      </c>
      <c r="BM13" s="209"/>
      <c r="BN13" s="218">
        <v>203</v>
      </c>
      <c r="BO13" s="295" t="s">
        <v>1038</v>
      </c>
      <c r="BP13" s="306" t="s">
        <v>962</v>
      </c>
      <c r="BQ13" s="847"/>
    </row>
    <row r="14" spans="1:16383" s="35" customFormat="1" ht="75" hidden="1" customHeight="1" thickBot="1" x14ac:dyDescent="0.3">
      <c r="A14" s="892"/>
      <c r="B14" s="818"/>
      <c r="C14" s="930"/>
      <c r="D14" s="909"/>
      <c r="E14" s="922"/>
      <c r="F14" s="909"/>
      <c r="G14" s="910"/>
      <c r="H14" s="911"/>
      <c r="I14" s="816"/>
      <c r="J14" s="798"/>
      <c r="K14" s="923"/>
      <c r="L14" s="794"/>
      <c r="M14" s="796"/>
      <c r="N14" s="798"/>
      <c r="O14" s="792"/>
      <c r="P14" s="843"/>
      <c r="Q14" s="792"/>
      <c r="R14" s="789"/>
      <c r="S14" s="917"/>
      <c r="T14" s="918"/>
      <c r="U14" s="374" t="s">
        <v>612</v>
      </c>
      <c r="V14" s="399" t="s">
        <v>60</v>
      </c>
      <c r="W14" s="414" t="s">
        <v>59</v>
      </c>
      <c r="X14" s="391" t="s">
        <v>73</v>
      </c>
      <c r="Y14" s="165"/>
      <c r="Z14" s="391" t="s">
        <v>72</v>
      </c>
      <c r="AA14" s="431" t="s">
        <v>599</v>
      </c>
      <c r="AB14" s="385" t="s">
        <v>204</v>
      </c>
      <c r="AC14" s="385"/>
      <c r="AD14" s="391" t="s">
        <v>73</v>
      </c>
      <c r="AE14" s="439" t="s">
        <v>604</v>
      </c>
      <c r="AF14" s="391" t="s">
        <v>72</v>
      </c>
      <c r="AG14" s="165" t="s">
        <v>605</v>
      </c>
      <c r="AH14" s="391" t="s">
        <v>73</v>
      </c>
      <c r="AI14" s="431" t="s">
        <v>594</v>
      </c>
      <c r="AJ14" s="389">
        <f t="shared" si="0"/>
        <v>40</v>
      </c>
      <c r="AK14" s="423">
        <v>0.5</v>
      </c>
      <c r="AL14" s="389">
        <f t="shared" si="1"/>
        <v>20</v>
      </c>
      <c r="AM14" s="880"/>
      <c r="AN14" s="794"/>
      <c r="AO14" s="796"/>
      <c r="AP14" s="798"/>
      <c r="AQ14" s="792"/>
      <c r="AR14" s="268" t="str">
        <f>CONCATENATE(AN14,AP14)</f>
        <v/>
      </c>
      <c r="AS14" s="792"/>
      <c r="AT14" s="789"/>
      <c r="AU14" s="792"/>
      <c r="AV14" s="165"/>
      <c r="AW14" s="165" t="s">
        <v>612</v>
      </c>
      <c r="AX14" s="148" t="s">
        <v>365</v>
      </c>
      <c r="AY14" s="148" t="s">
        <v>593</v>
      </c>
      <c r="AZ14" s="126" t="s">
        <v>310</v>
      </c>
      <c r="BA14" s="165" t="s">
        <v>606</v>
      </c>
      <c r="BB14" s="357" t="s">
        <v>736</v>
      </c>
      <c r="BC14" s="350"/>
      <c r="BD14" s="163"/>
      <c r="BE14" s="301"/>
      <c r="BF14" s="302"/>
      <c r="BG14" s="259" t="s">
        <v>644</v>
      </c>
      <c r="BH14" s="268">
        <v>3</v>
      </c>
      <c r="BI14" s="259" t="s">
        <v>639</v>
      </c>
      <c r="BJ14" s="268" t="s">
        <v>681</v>
      </c>
      <c r="BK14" s="259" t="s">
        <v>684</v>
      </c>
      <c r="BL14" s="302"/>
      <c r="BM14" s="326"/>
      <c r="BN14" s="217">
        <v>21</v>
      </c>
      <c r="BO14" s="303" t="s">
        <v>1039</v>
      </c>
      <c r="BP14" s="300" t="s">
        <v>963</v>
      </c>
      <c r="BQ14" s="330" t="s">
        <v>999</v>
      </c>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4"/>
      <c r="PS14" s="124"/>
      <c r="PT14" s="124"/>
      <c r="PU14" s="124"/>
      <c r="PV14" s="124"/>
      <c r="PW14" s="124"/>
      <c r="PX14" s="124"/>
      <c r="PY14" s="124"/>
      <c r="PZ14" s="124"/>
      <c r="QA14" s="124"/>
      <c r="QB14" s="124"/>
      <c r="QC14" s="124"/>
      <c r="QD14" s="124"/>
      <c r="QE14" s="124"/>
      <c r="QF14" s="124"/>
      <c r="QG14" s="124"/>
      <c r="QH14" s="124"/>
      <c r="QI14" s="124"/>
      <c r="QJ14" s="124"/>
      <c r="QK14" s="124"/>
      <c r="QL14" s="124"/>
      <c r="QM14" s="124"/>
      <c r="QN14" s="124"/>
      <c r="QO14" s="124"/>
      <c r="QP14" s="124"/>
      <c r="QQ14" s="124"/>
      <c r="QR14" s="124"/>
      <c r="QS14" s="124"/>
      <c r="QT14" s="124"/>
      <c r="QU14" s="124"/>
      <c r="QV14" s="124"/>
      <c r="QW14" s="124"/>
      <c r="QX14" s="124"/>
      <c r="QY14" s="124"/>
      <c r="QZ14" s="124"/>
      <c r="RA14" s="124"/>
      <c r="RB14" s="124"/>
      <c r="RC14" s="124"/>
      <c r="RD14" s="124"/>
      <c r="RE14" s="124"/>
      <c r="RF14" s="124"/>
      <c r="RG14" s="124"/>
      <c r="RH14" s="124"/>
      <c r="RI14" s="124"/>
      <c r="RJ14" s="124"/>
      <c r="RK14" s="124"/>
      <c r="RL14" s="124"/>
      <c r="RM14" s="124"/>
      <c r="RN14" s="124"/>
      <c r="RO14" s="124"/>
      <c r="RP14" s="124"/>
      <c r="RQ14" s="124"/>
      <c r="RR14" s="124"/>
      <c r="RS14" s="124"/>
      <c r="RT14" s="124"/>
      <c r="RU14" s="124"/>
      <c r="RV14" s="124"/>
      <c r="RW14" s="124"/>
      <c r="RX14" s="124"/>
      <c r="RY14" s="124"/>
      <c r="RZ14" s="124"/>
      <c r="SA14" s="124"/>
      <c r="SB14" s="124"/>
      <c r="SC14" s="124"/>
      <c r="SD14" s="124"/>
      <c r="SE14" s="124"/>
      <c r="SF14" s="124"/>
      <c r="SG14" s="124"/>
      <c r="SH14" s="124"/>
      <c r="SI14" s="124"/>
      <c r="SJ14" s="124"/>
      <c r="SK14" s="124"/>
      <c r="SL14" s="124"/>
      <c r="SM14" s="124"/>
      <c r="SN14" s="124"/>
      <c r="SO14" s="124"/>
      <c r="SP14" s="124"/>
      <c r="SQ14" s="124"/>
      <c r="SR14" s="124"/>
      <c r="SS14" s="124"/>
      <c r="ST14" s="124"/>
      <c r="SU14" s="124"/>
      <c r="SV14" s="124"/>
      <c r="SW14" s="124"/>
      <c r="SX14" s="124"/>
      <c r="SY14" s="124"/>
      <c r="SZ14" s="124"/>
      <c r="TA14" s="124"/>
      <c r="TB14" s="124"/>
      <c r="TC14" s="124"/>
      <c r="TD14" s="124"/>
      <c r="TE14" s="124"/>
      <c r="TF14" s="124"/>
      <c r="TG14" s="124"/>
      <c r="TH14" s="124"/>
      <c r="TI14" s="124"/>
      <c r="TJ14" s="124"/>
      <c r="TK14" s="124"/>
      <c r="TL14" s="124"/>
      <c r="TM14" s="124"/>
      <c r="TN14" s="124"/>
      <c r="TO14" s="124"/>
      <c r="TP14" s="124"/>
      <c r="TQ14" s="124"/>
      <c r="TR14" s="124"/>
      <c r="TS14" s="124"/>
      <c r="TT14" s="124"/>
      <c r="TU14" s="124"/>
      <c r="TV14" s="124"/>
      <c r="TW14" s="124"/>
      <c r="TX14" s="124"/>
      <c r="TY14" s="124"/>
      <c r="TZ14" s="124"/>
      <c r="UA14" s="124"/>
      <c r="UB14" s="124"/>
      <c r="UC14" s="124"/>
      <c r="UD14" s="124"/>
      <c r="UE14" s="124"/>
      <c r="UF14" s="124"/>
      <c r="UG14" s="124"/>
      <c r="UH14" s="124"/>
      <c r="UI14" s="124"/>
      <c r="UJ14" s="124"/>
      <c r="UK14" s="124"/>
      <c r="UL14" s="124"/>
      <c r="UM14" s="124"/>
      <c r="UN14" s="124"/>
      <c r="UO14" s="124"/>
      <c r="UP14" s="124"/>
      <c r="UQ14" s="124"/>
      <c r="UR14" s="124"/>
      <c r="US14" s="124"/>
      <c r="UT14" s="124"/>
      <c r="UU14" s="124"/>
      <c r="UV14" s="124"/>
      <c r="UW14" s="124"/>
      <c r="UX14" s="124"/>
      <c r="UY14" s="124"/>
      <c r="UZ14" s="124"/>
      <c r="VA14" s="124"/>
      <c r="VB14" s="124"/>
      <c r="VC14" s="124"/>
      <c r="VD14" s="124"/>
      <c r="VE14" s="124"/>
      <c r="VF14" s="124"/>
      <c r="VG14" s="124"/>
      <c r="VH14" s="124"/>
      <c r="VI14" s="124"/>
      <c r="VJ14" s="124"/>
      <c r="VK14" s="124"/>
      <c r="VL14" s="124"/>
      <c r="VM14" s="124"/>
      <c r="VN14" s="124"/>
      <c r="VO14" s="124"/>
      <c r="VP14" s="124"/>
      <c r="VQ14" s="124"/>
      <c r="VR14" s="124"/>
      <c r="VS14" s="124"/>
      <c r="VT14" s="124"/>
      <c r="VU14" s="124"/>
      <c r="VV14" s="124"/>
      <c r="VW14" s="124"/>
      <c r="VX14" s="124"/>
      <c r="VY14" s="124"/>
      <c r="VZ14" s="124"/>
      <c r="WA14" s="124"/>
      <c r="WB14" s="124"/>
      <c r="WC14" s="124"/>
      <c r="WD14" s="124"/>
      <c r="WE14" s="124"/>
      <c r="WF14" s="124"/>
      <c r="WG14" s="124"/>
      <c r="WH14" s="124"/>
      <c r="WI14" s="124"/>
      <c r="WJ14" s="124"/>
      <c r="WK14" s="124"/>
      <c r="WL14" s="124"/>
      <c r="WM14" s="124"/>
      <c r="WN14" s="124"/>
      <c r="WO14" s="124"/>
      <c r="WP14" s="124"/>
      <c r="WQ14" s="124"/>
      <c r="WR14" s="124"/>
      <c r="WS14" s="124"/>
      <c r="WT14" s="124"/>
      <c r="WU14" s="124"/>
      <c r="WV14" s="124"/>
      <c r="WW14" s="124"/>
      <c r="WX14" s="124"/>
      <c r="WY14" s="124"/>
      <c r="WZ14" s="124"/>
      <c r="XA14" s="124"/>
      <c r="XB14" s="124"/>
      <c r="XC14" s="124"/>
      <c r="XD14" s="124"/>
      <c r="XE14" s="124"/>
      <c r="XF14" s="124"/>
      <c r="XG14" s="124"/>
      <c r="XH14" s="124"/>
      <c r="XI14" s="124"/>
      <c r="XJ14" s="124"/>
      <c r="XK14" s="124"/>
      <c r="XL14" s="124"/>
      <c r="XM14" s="124"/>
      <c r="XN14" s="124"/>
      <c r="XO14" s="124"/>
      <c r="XP14" s="124"/>
      <c r="XQ14" s="124"/>
      <c r="XR14" s="124"/>
      <c r="XS14" s="124"/>
      <c r="XT14" s="124"/>
      <c r="XU14" s="124"/>
      <c r="XV14" s="124"/>
      <c r="XW14" s="124"/>
      <c r="XX14" s="124"/>
      <c r="XY14" s="124"/>
      <c r="XZ14" s="124"/>
      <c r="YA14" s="124"/>
      <c r="YB14" s="124"/>
      <c r="YC14" s="124"/>
      <c r="YD14" s="124"/>
      <c r="YE14" s="124"/>
      <c r="YF14" s="124"/>
      <c r="YG14" s="124"/>
      <c r="YH14" s="124"/>
      <c r="YI14" s="124"/>
      <c r="YJ14" s="124"/>
      <c r="YK14" s="124"/>
      <c r="YL14" s="124"/>
      <c r="YM14" s="124"/>
      <c r="YN14" s="124"/>
      <c r="YO14" s="124"/>
      <c r="YP14" s="124"/>
      <c r="YQ14" s="124"/>
      <c r="YR14" s="124"/>
      <c r="YS14" s="124"/>
      <c r="YT14" s="124"/>
      <c r="YU14" s="124"/>
      <c r="YV14" s="124"/>
      <c r="YW14" s="124"/>
      <c r="YX14" s="124"/>
      <c r="YY14" s="124"/>
      <c r="YZ14" s="124"/>
      <c r="ZA14" s="124"/>
      <c r="ZB14" s="124"/>
      <c r="ZC14" s="124"/>
      <c r="ZD14" s="124"/>
      <c r="ZE14" s="124"/>
      <c r="ZF14" s="124"/>
      <c r="ZG14" s="124"/>
      <c r="ZH14" s="124"/>
      <c r="ZI14" s="124"/>
      <c r="ZJ14" s="124"/>
      <c r="ZK14" s="124"/>
      <c r="ZL14" s="124"/>
      <c r="ZM14" s="124"/>
      <c r="ZN14" s="124"/>
      <c r="ZO14" s="124"/>
      <c r="ZP14" s="124"/>
      <c r="ZQ14" s="124"/>
      <c r="ZR14" s="124"/>
      <c r="ZS14" s="124"/>
      <c r="ZT14" s="124"/>
      <c r="ZU14" s="124"/>
      <c r="ZV14" s="124"/>
      <c r="ZW14" s="124"/>
      <c r="ZX14" s="124"/>
      <c r="ZY14" s="124"/>
      <c r="ZZ14" s="124"/>
      <c r="AAA14" s="124"/>
      <c r="AAB14" s="124"/>
      <c r="AAC14" s="124"/>
      <c r="AAD14" s="124"/>
      <c r="AAE14" s="124"/>
      <c r="AAF14" s="124"/>
      <c r="AAG14" s="124"/>
      <c r="AAH14" s="124"/>
      <c r="AAI14" s="124"/>
      <c r="AAJ14" s="124"/>
      <c r="AAK14" s="124"/>
      <c r="AAL14" s="124"/>
      <c r="AAM14" s="124"/>
      <c r="AAN14" s="124"/>
      <c r="AAO14" s="124"/>
      <c r="AAP14" s="124"/>
      <c r="AAQ14" s="124"/>
      <c r="AAR14" s="124"/>
      <c r="AAS14" s="124"/>
      <c r="AAT14" s="124"/>
      <c r="AAU14" s="124"/>
      <c r="AAV14" s="124"/>
      <c r="AAW14" s="124"/>
      <c r="AAX14" s="124"/>
      <c r="AAY14" s="124"/>
      <c r="AAZ14" s="124"/>
      <c r="ABA14" s="124"/>
      <c r="ABB14" s="124"/>
      <c r="ABC14" s="124"/>
      <c r="ABD14" s="124"/>
      <c r="ABE14" s="124"/>
      <c r="ABF14" s="124"/>
      <c r="ABG14" s="124"/>
      <c r="ABH14" s="124"/>
      <c r="ABI14" s="124"/>
      <c r="ABJ14" s="124"/>
      <c r="ABK14" s="124"/>
      <c r="ABL14" s="124"/>
      <c r="ABM14" s="124"/>
      <c r="ABN14" s="124"/>
      <c r="ABO14" s="124"/>
      <c r="ABP14" s="124"/>
      <c r="ABQ14" s="124"/>
      <c r="ABR14" s="124"/>
      <c r="ABS14" s="124"/>
      <c r="ABT14" s="124"/>
      <c r="ABU14" s="124"/>
      <c r="ABV14" s="124"/>
      <c r="ABW14" s="124"/>
      <c r="ABX14" s="124"/>
      <c r="ABY14" s="124"/>
      <c r="ABZ14" s="124"/>
      <c r="ACA14" s="124"/>
      <c r="ACB14" s="124"/>
      <c r="ACC14" s="124"/>
      <c r="ACD14" s="124"/>
      <c r="ACE14" s="124"/>
      <c r="ACF14" s="124"/>
      <c r="ACG14" s="124"/>
      <c r="ACH14" s="124"/>
      <c r="ACI14" s="124"/>
      <c r="ACJ14" s="124"/>
      <c r="ACK14" s="124"/>
      <c r="ACL14" s="124"/>
      <c r="ACM14" s="124"/>
      <c r="ACN14" s="124"/>
      <c r="ACO14" s="124"/>
      <c r="ACP14" s="124"/>
      <c r="ACQ14" s="124"/>
      <c r="ACR14" s="124"/>
      <c r="ACS14" s="124"/>
      <c r="ACT14" s="124"/>
      <c r="ACU14" s="124"/>
      <c r="ACV14" s="124"/>
      <c r="ACW14" s="124"/>
      <c r="ACX14" s="124"/>
      <c r="ACY14" s="124"/>
      <c r="ACZ14" s="124"/>
      <c r="ADA14" s="124"/>
      <c r="ADB14" s="124"/>
      <c r="ADC14" s="124"/>
      <c r="ADD14" s="124"/>
      <c r="ADE14" s="124"/>
      <c r="ADF14" s="124"/>
      <c r="ADG14" s="124"/>
      <c r="ADH14" s="124"/>
      <c r="ADI14" s="124"/>
      <c r="ADJ14" s="124"/>
      <c r="ADK14" s="124"/>
      <c r="ADL14" s="124"/>
      <c r="ADM14" s="124"/>
      <c r="ADN14" s="124"/>
      <c r="ADO14" s="124"/>
      <c r="ADP14" s="124"/>
      <c r="ADQ14" s="124"/>
      <c r="ADR14" s="124"/>
      <c r="ADS14" s="124"/>
      <c r="ADT14" s="124"/>
      <c r="ADU14" s="124"/>
      <c r="ADV14" s="124"/>
      <c r="ADW14" s="124"/>
      <c r="ADX14" s="124"/>
      <c r="ADY14" s="124"/>
      <c r="ADZ14" s="124"/>
      <c r="AEA14" s="124"/>
      <c r="AEB14" s="124"/>
      <c r="AEC14" s="124"/>
      <c r="AED14" s="124"/>
      <c r="AEE14" s="124"/>
      <c r="AEF14" s="124"/>
      <c r="AEG14" s="124"/>
      <c r="AEH14" s="124"/>
      <c r="AEI14" s="124"/>
      <c r="AEJ14" s="124"/>
      <c r="AEK14" s="124"/>
      <c r="AEL14" s="124"/>
      <c r="AEM14" s="124"/>
      <c r="AEN14" s="124"/>
      <c r="AEO14" s="124"/>
      <c r="AEP14" s="124"/>
      <c r="AEQ14" s="124"/>
      <c r="AER14" s="124"/>
      <c r="AES14" s="124"/>
      <c r="AET14" s="124"/>
      <c r="AEU14" s="124"/>
      <c r="AEV14" s="124"/>
      <c r="AEW14" s="124"/>
      <c r="AEX14" s="124"/>
      <c r="AEY14" s="124"/>
      <c r="AEZ14" s="124"/>
      <c r="AFA14" s="124"/>
      <c r="AFB14" s="124"/>
      <c r="AFC14" s="124"/>
      <c r="AFD14" s="124"/>
      <c r="AFE14" s="124"/>
      <c r="AFF14" s="124"/>
      <c r="AFG14" s="124"/>
      <c r="AFH14" s="124"/>
      <c r="AFI14" s="124"/>
      <c r="AFJ14" s="124"/>
      <c r="AFK14" s="124"/>
      <c r="AFL14" s="124"/>
      <c r="AFM14" s="124"/>
      <c r="AFN14" s="124"/>
      <c r="AFO14" s="124"/>
      <c r="AFP14" s="124"/>
      <c r="AFQ14" s="124"/>
      <c r="AFR14" s="124"/>
      <c r="AFS14" s="124"/>
      <c r="AFT14" s="124"/>
      <c r="AFU14" s="124"/>
      <c r="AFV14" s="124"/>
      <c r="AFW14" s="124"/>
      <c r="AFX14" s="124"/>
      <c r="AFY14" s="124"/>
      <c r="AFZ14" s="124"/>
      <c r="AGA14" s="124"/>
      <c r="AGB14" s="124"/>
      <c r="AGC14" s="124"/>
      <c r="AGD14" s="124"/>
      <c r="AGE14" s="124"/>
      <c r="AGF14" s="124"/>
      <c r="AGG14" s="124"/>
      <c r="AGH14" s="124"/>
      <c r="AGI14" s="124"/>
      <c r="AGJ14" s="124"/>
      <c r="AGK14" s="124"/>
      <c r="AGL14" s="124"/>
      <c r="AGM14" s="124"/>
      <c r="AGN14" s="124"/>
      <c r="AGO14" s="124"/>
      <c r="AGP14" s="124"/>
      <c r="AGQ14" s="124"/>
      <c r="AGR14" s="124"/>
      <c r="AGS14" s="124"/>
      <c r="AGT14" s="124"/>
      <c r="AGU14" s="124"/>
      <c r="AGV14" s="124"/>
      <c r="AGW14" s="124"/>
      <c r="AGX14" s="124"/>
      <c r="AGY14" s="124"/>
      <c r="AGZ14" s="124"/>
      <c r="AHA14" s="124"/>
      <c r="AHB14" s="124"/>
      <c r="AHC14" s="124"/>
      <c r="AHD14" s="124"/>
      <c r="AHE14" s="124"/>
      <c r="AHF14" s="124"/>
      <c r="AHG14" s="124"/>
      <c r="AHH14" s="124"/>
      <c r="AHI14" s="124"/>
      <c r="AHJ14" s="124"/>
      <c r="AHK14" s="124"/>
      <c r="AHL14" s="124"/>
      <c r="AHM14" s="124"/>
      <c r="AHN14" s="124"/>
      <c r="AHO14" s="124"/>
      <c r="AHP14" s="124"/>
      <c r="AHQ14" s="124"/>
      <c r="AHR14" s="124"/>
      <c r="AHS14" s="124"/>
      <c r="AHT14" s="124"/>
      <c r="AHU14" s="124"/>
      <c r="AHV14" s="124"/>
      <c r="AHW14" s="124"/>
      <c r="AHX14" s="124"/>
      <c r="AHY14" s="124"/>
      <c r="AHZ14" s="124"/>
      <c r="AIA14" s="124"/>
      <c r="AIB14" s="124"/>
      <c r="AIC14" s="124"/>
      <c r="AID14" s="124"/>
      <c r="AIE14" s="124"/>
      <c r="AIF14" s="124"/>
      <c r="AIG14" s="124"/>
      <c r="AIH14" s="124"/>
      <c r="AII14" s="124"/>
      <c r="AIJ14" s="124"/>
      <c r="AIK14" s="124"/>
      <c r="AIL14" s="124"/>
      <c r="AIM14" s="124"/>
      <c r="AIN14" s="124"/>
      <c r="AIO14" s="124"/>
      <c r="AIP14" s="124"/>
      <c r="AIQ14" s="124"/>
      <c r="AIR14" s="124"/>
      <c r="AIS14" s="124"/>
      <c r="AIT14" s="124"/>
      <c r="AIU14" s="124"/>
      <c r="AIV14" s="124"/>
      <c r="AIW14" s="124"/>
      <c r="AIX14" s="124"/>
      <c r="AIY14" s="124"/>
      <c r="AIZ14" s="124"/>
      <c r="AJA14" s="124"/>
      <c r="AJB14" s="124"/>
      <c r="AJC14" s="124"/>
      <c r="AJD14" s="124"/>
      <c r="AJE14" s="124"/>
      <c r="AJF14" s="124"/>
      <c r="AJG14" s="124"/>
      <c r="AJH14" s="124"/>
      <c r="AJI14" s="124"/>
      <c r="AJJ14" s="124"/>
      <c r="AJK14" s="124"/>
      <c r="AJL14" s="124"/>
      <c r="AJM14" s="124"/>
      <c r="AJN14" s="124"/>
      <c r="AJO14" s="124"/>
      <c r="AJP14" s="124"/>
      <c r="AJQ14" s="124"/>
      <c r="AJR14" s="124"/>
      <c r="AJS14" s="124"/>
      <c r="AJT14" s="124"/>
      <c r="AJU14" s="124"/>
      <c r="AJV14" s="124"/>
      <c r="AJW14" s="124"/>
      <c r="AJX14" s="124"/>
      <c r="AJY14" s="124"/>
      <c r="AJZ14" s="124"/>
      <c r="AKA14" s="124"/>
      <c r="AKB14" s="124"/>
      <c r="AKC14" s="124"/>
      <c r="AKD14" s="124"/>
      <c r="AKE14" s="124"/>
      <c r="AKF14" s="124"/>
      <c r="AKG14" s="124"/>
      <c r="AKH14" s="124"/>
      <c r="AKI14" s="124"/>
      <c r="AKJ14" s="124"/>
      <c r="AKK14" s="124"/>
      <c r="AKL14" s="124"/>
      <c r="AKM14" s="124"/>
      <c r="AKN14" s="124"/>
      <c r="AKO14" s="124"/>
      <c r="AKP14" s="124"/>
      <c r="AKQ14" s="124"/>
      <c r="AKR14" s="124"/>
      <c r="AKS14" s="124"/>
      <c r="AKT14" s="124"/>
      <c r="AKU14" s="124"/>
      <c r="AKV14" s="124"/>
      <c r="AKW14" s="124"/>
      <c r="AKX14" s="124"/>
      <c r="AKY14" s="124"/>
      <c r="AKZ14" s="124"/>
      <c r="ALA14" s="124"/>
      <c r="ALB14" s="124"/>
      <c r="ALC14" s="124"/>
      <c r="ALD14" s="124"/>
      <c r="ALE14" s="124"/>
      <c r="ALF14" s="124"/>
      <c r="ALG14" s="124"/>
      <c r="ALH14" s="124"/>
      <c r="ALI14" s="124"/>
      <c r="ALJ14" s="124"/>
      <c r="ALK14" s="124"/>
      <c r="ALL14" s="124"/>
      <c r="ALM14" s="124"/>
      <c r="ALN14" s="124"/>
      <c r="ALO14" s="124"/>
      <c r="ALP14" s="124"/>
      <c r="ALQ14" s="124"/>
      <c r="ALR14" s="124"/>
      <c r="ALS14" s="124"/>
      <c r="ALT14" s="124"/>
      <c r="ALU14" s="124"/>
      <c r="ALV14" s="124"/>
      <c r="ALW14" s="124"/>
      <c r="ALX14" s="124"/>
      <c r="ALY14" s="124"/>
      <c r="ALZ14" s="124"/>
      <c r="AMA14" s="124"/>
      <c r="AMB14" s="124"/>
      <c r="AMC14" s="124"/>
      <c r="AMD14" s="124"/>
      <c r="AME14" s="124"/>
      <c r="AMF14" s="124"/>
      <c r="AMG14" s="124"/>
      <c r="AMH14" s="124"/>
      <c r="AMI14" s="124"/>
      <c r="AMJ14" s="124"/>
      <c r="AMK14" s="124"/>
      <c r="AML14" s="124"/>
      <c r="AMM14" s="124"/>
      <c r="AMN14" s="124"/>
      <c r="AMO14" s="124"/>
      <c r="AMP14" s="124"/>
      <c r="AMQ14" s="124"/>
      <c r="AMR14" s="124"/>
      <c r="AMS14" s="124"/>
      <c r="AMT14" s="124"/>
      <c r="AMU14" s="124"/>
      <c r="AMV14" s="124"/>
      <c r="AMW14" s="124"/>
      <c r="AMX14" s="124"/>
      <c r="AMY14" s="124"/>
      <c r="AMZ14" s="124"/>
      <c r="ANA14" s="124"/>
      <c r="ANB14" s="124"/>
      <c r="ANC14" s="124"/>
      <c r="AND14" s="124"/>
      <c r="ANE14" s="124"/>
      <c r="ANF14" s="124"/>
      <c r="ANG14" s="124"/>
      <c r="ANH14" s="124"/>
      <c r="ANI14" s="124"/>
      <c r="ANJ14" s="124"/>
      <c r="ANK14" s="124"/>
      <c r="ANL14" s="124"/>
      <c r="ANM14" s="124"/>
      <c r="ANN14" s="124"/>
      <c r="ANO14" s="124"/>
      <c r="ANP14" s="124"/>
      <c r="ANQ14" s="124"/>
      <c r="ANR14" s="124"/>
      <c r="ANS14" s="124"/>
      <c r="ANT14" s="124"/>
      <c r="ANU14" s="124"/>
      <c r="ANV14" s="124"/>
      <c r="ANW14" s="124"/>
      <c r="ANX14" s="124"/>
      <c r="ANY14" s="124"/>
      <c r="ANZ14" s="124"/>
      <c r="AOA14" s="124"/>
      <c r="AOB14" s="124"/>
      <c r="AOC14" s="124"/>
      <c r="AOD14" s="124"/>
      <c r="AOE14" s="124"/>
      <c r="AOF14" s="124"/>
      <c r="AOG14" s="124"/>
      <c r="AOH14" s="124"/>
      <c r="AOI14" s="124"/>
      <c r="AOJ14" s="124"/>
      <c r="AOK14" s="124"/>
      <c r="AOL14" s="124"/>
      <c r="AOM14" s="124"/>
      <c r="AON14" s="124"/>
      <c r="AOO14" s="124"/>
      <c r="AOP14" s="124"/>
      <c r="AOQ14" s="124"/>
      <c r="AOR14" s="124"/>
      <c r="AOS14" s="124"/>
      <c r="AOT14" s="124"/>
      <c r="AOU14" s="124"/>
      <c r="AOV14" s="124"/>
      <c r="AOW14" s="124"/>
      <c r="AOX14" s="124"/>
      <c r="AOY14" s="124"/>
      <c r="AOZ14" s="124"/>
      <c r="APA14" s="124"/>
      <c r="APB14" s="124"/>
      <c r="APC14" s="124"/>
      <c r="APD14" s="124"/>
      <c r="APE14" s="124"/>
      <c r="APF14" s="124"/>
      <c r="APG14" s="124"/>
      <c r="APH14" s="124"/>
      <c r="API14" s="124"/>
      <c r="APJ14" s="124"/>
      <c r="APK14" s="124"/>
      <c r="APL14" s="124"/>
      <c r="APM14" s="124"/>
      <c r="APN14" s="124"/>
      <c r="APO14" s="124"/>
      <c r="APP14" s="124"/>
      <c r="APQ14" s="124"/>
      <c r="APR14" s="124"/>
      <c r="APS14" s="124"/>
      <c r="APT14" s="124"/>
      <c r="APU14" s="124"/>
      <c r="APV14" s="124"/>
      <c r="APW14" s="124"/>
      <c r="APX14" s="124"/>
      <c r="APY14" s="124"/>
      <c r="APZ14" s="124"/>
      <c r="AQA14" s="124"/>
      <c r="AQB14" s="124"/>
      <c r="AQC14" s="124"/>
      <c r="AQD14" s="124"/>
      <c r="AQE14" s="124"/>
      <c r="AQF14" s="124"/>
      <c r="AQG14" s="124"/>
      <c r="AQH14" s="124"/>
      <c r="AQI14" s="124"/>
      <c r="AQJ14" s="124"/>
      <c r="AQK14" s="124"/>
      <c r="AQL14" s="124"/>
      <c r="AQM14" s="124"/>
      <c r="AQN14" s="124"/>
      <c r="AQO14" s="124"/>
      <c r="AQP14" s="124"/>
      <c r="AQQ14" s="124"/>
      <c r="AQR14" s="124"/>
      <c r="AQS14" s="124"/>
      <c r="AQT14" s="124"/>
      <c r="AQU14" s="124"/>
      <c r="AQV14" s="124"/>
      <c r="AQW14" s="124"/>
      <c r="AQX14" s="124"/>
      <c r="AQY14" s="124"/>
      <c r="AQZ14" s="124"/>
      <c r="ARA14" s="124"/>
      <c r="ARB14" s="124"/>
      <c r="ARC14" s="124"/>
      <c r="ARD14" s="124"/>
      <c r="ARE14" s="124"/>
      <c r="ARF14" s="124"/>
      <c r="ARG14" s="124"/>
      <c r="ARH14" s="124"/>
      <c r="ARI14" s="124"/>
      <c r="ARJ14" s="124"/>
      <c r="ARK14" s="124"/>
      <c r="ARL14" s="124"/>
      <c r="ARM14" s="124"/>
      <c r="ARN14" s="124"/>
      <c r="ARO14" s="124"/>
      <c r="ARP14" s="124"/>
      <c r="ARQ14" s="124"/>
      <c r="ARR14" s="124"/>
      <c r="ARS14" s="124"/>
      <c r="ART14" s="124"/>
      <c r="ARU14" s="124"/>
      <c r="ARV14" s="124"/>
      <c r="ARW14" s="124"/>
      <c r="ARX14" s="124"/>
      <c r="ARY14" s="124"/>
      <c r="ARZ14" s="124"/>
      <c r="ASA14" s="124"/>
      <c r="ASB14" s="124"/>
      <c r="ASC14" s="124"/>
      <c r="ASD14" s="124"/>
      <c r="ASE14" s="124"/>
      <c r="ASF14" s="124"/>
      <c r="ASG14" s="124"/>
      <c r="ASH14" s="124"/>
      <c r="ASI14" s="124"/>
      <c r="ASJ14" s="124"/>
      <c r="ASK14" s="124"/>
      <c r="ASL14" s="124"/>
      <c r="ASM14" s="124"/>
      <c r="ASN14" s="124"/>
      <c r="ASO14" s="124"/>
      <c r="ASP14" s="124"/>
      <c r="ASQ14" s="124"/>
      <c r="ASR14" s="124"/>
      <c r="ASS14" s="124"/>
      <c r="AST14" s="124"/>
      <c r="ASU14" s="124"/>
      <c r="ASV14" s="124"/>
      <c r="ASW14" s="124"/>
      <c r="ASX14" s="124"/>
      <c r="ASY14" s="124"/>
      <c r="ASZ14" s="124"/>
      <c r="ATA14" s="124"/>
      <c r="ATB14" s="124"/>
      <c r="ATC14" s="124"/>
      <c r="ATD14" s="124"/>
      <c r="ATE14" s="124"/>
      <c r="ATF14" s="124"/>
      <c r="ATG14" s="124"/>
      <c r="ATH14" s="124"/>
      <c r="ATI14" s="124"/>
      <c r="ATJ14" s="124"/>
      <c r="ATK14" s="124"/>
      <c r="ATL14" s="124"/>
      <c r="ATM14" s="124"/>
      <c r="ATN14" s="124"/>
      <c r="ATO14" s="124"/>
      <c r="ATP14" s="124"/>
      <c r="ATQ14" s="124"/>
      <c r="ATR14" s="124"/>
      <c r="ATS14" s="124"/>
      <c r="ATT14" s="124"/>
      <c r="ATU14" s="124"/>
      <c r="ATV14" s="124"/>
      <c r="ATW14" s="124"/>
      <c r="ATX14" s="124"/>
      <c r="ATY14" s="124"/>
      <c r="ATZ14" s="124"/>
      <c r="AUA14" s="124"/>
      <c r="AUB14" s="124"/>
      <c r="AUC14" s="124"/>
      <c r="AUD14" s="124"/>
      <c r="AUE14" s="124"/>
      <c r="AUF14" s="124"/>
      <c r="AUG14" s="124"/>
      <c r="AUH14" s="124"/>
      <c r="AUI14" s="124"/>
      <c r="AUJ14" s="124"/>
      <c r="AUK14" s="124"/>
      <c r="AUL14" s="124"/>
      <c r="AUM14" s="124"/>
      <c r="AUN14" s="124"/>
      <c r="AUO14" s="124"/>
      <c r="AUP14" s="124"/>
      <c r="AUQ14" s="124"/>
      <c r="AUR14" s="124"/>
      <c r="AUS14" s="124"/>
      <c r="AUT14" s="124"/>
      <c r="AUU14" s="124"/>
      <c r="AUV14" s="124"/>
      <c r="AUW14" s="124"/>
      <c r="AUX14" s="124"/>
      <c r="AUY14" s="124"/>
      <c r="AUZ14" s="124"/>
      <c r="AVA14" s="124"/>
      <c r="AVB14" s="124"/>
      <c r="AVC14" s="124"/>
      <c r="AVD14" s="124"/>
      <c r="AVE14" s="124"/>
      <c r="AVF14" s="124"/>
      <c r="AVG14" s="124"/>
      <c r="AVH14" s="124"/>
      <c r="AVI14" s="124"/>
      <c r="AVJ14" s="124"/>
      <c r="AVK14" s="124"/>
      <c r="AVL14" s="124"/>
      <c r="AVM14" s="124"/>
      <c r="AVN14" s="124"/>
      <c r="AVO14" s="124"/>
      <c r="AVP14" s="124"/>
      <c r="AVQ14" s="124"/>
      <c r="AVR14" s="124"/>
      <c r="AVS14" s="124"/>
      <c r="AVT14" s="124"/>
      <c r="AVU14" s="124"/>
      <c r="AVV14" s="124"/>
      <c r="AVW14" s="124"/>
      <c r="AVX14" s="124"/>
      <c r="AVY14" s="124"/>
      <c r="AVZ14" s="124"/>
      <c r="AWA14" s="124"/>
      <c r="AWB14" s="124"/>
      <c r="AWC14" s="124"/>
      <c r="AWD14" s="124"/>
      <c r="AWE14" s="124"/>
      <c r="AWF14" s="124"/>
      <c r="AWG14" s="124"/>
      <c r="AWH14" s="124"/>
      <c r="AWI14" s="124"/>
      <c r="AWJ14" s="124"/>
      <c r="AWK14" s="124"/>
      <c r="AWL14" s="124"/>
      <c r="AWM14" s="124"/>
      <c r="AWN14" s="124"/>
      <c r="AWO14" s="124"/>
      <c r="AWP14" s="124"/>
      <c r="AWQ14" s="124"/>
      <c r="AWR14" s="124"/>
      <c r="AWS14" s="124"/>
      <c r="AWT14" s="124"/>
      <c r="AWU14" s="124"/>
      <c r="AWV14" s="124"/>
      <c r="AWW14" s="124"/>
      <c r="AWX14" s="124"/>
      <c r="AWY14" s="124"/>
      <c r="AWZ14" s="124"/>
      <c r="AXA14" s="124"/>
      <c r="AXB14" s="124"/>
      <c r="AXC14" s="124"/>
      <c r="AXD14" s="124"/>
      <c r="AXE14" s="124"/>
      <c r="AXF14" s="124"/>
      <c r="AXG14" s="124"/>
      <c r="AXH14" s="124"/>
      <c r="AXI14" s="124"/>
      <c r="AXJ14" s="124"/>
      <c r="AXK14" s="124"/>
      <c r="AXL14" s="124"/>
      <c r="AXM14" s="124"/>
      <c r="AXN14" s="124"/>
      <c r="AXO14" s="124"/>
      <c r="AXP14" s="124"/>
      <c r="AXQ14" s="124"/>
      <c r="AXR14" s="124"/>
      <c r="AXS14" s="124"/>
      <c r="AXT14" s="124"/>
      <c r="AXU14" s="124"/>
      <c r="AXV14" s="124"/>
      <c r="AXW14" s="124"/>
      <c r="AXX14" s="124"/>
      <c r="AXY14" s="124"/>
      <c r="AXZ14" s="124"/>
      <c r="AYA14" s="124"/>
      <c r="AYB14" s="124"/>
      <c r="AYC14" s="124"/>
      <c r="AYD14" s="124"/>
      <c r="AYE14" s="124"/>
      <c r="AYF14" s="124"/>
      <c r="AYG14" s="124"/>
      <c r="AYH14" s="124"/>
      <c r="AYI14" s="124"/>
      <c r="AYJ14" s="124"/>
      <c r="AYK14" s="124"/>
      <c r="AYL14" s="124"/>
      <c r="AYM14" s="124"/>
      <c r="AYN14" s="124"/>
      <c r="AYO14" s="124"/>
      <c r="AYP14" s="124"/>
      <c r="AYQ14" s="124"/>
      <c r="AYR14" s="124"/>
      <c r="AYS14" s="124"/>
      <c r="AYT14" s="124"/>
      <c r="AYU14" s="124"/>
      <c r="AYV14" s="124"/>
      <c r="AYW14" s="124"/>
      <c r="AYX14" s="124"/>
      <c r="AYY14" s="124"/>
      <c r="AYZ14" s="124"/>
      <c r="AZA14" s="124"/>
      <c r="AZB14" s="124"/>
      <c r="AZC14" s="124"/>
      <c r="AZD14" s="124"/>
      <c r="AZE14" s="124"/>
      <c r="AZF14" s="124"/>
      <c r="AZG14" s="124"/>
      <c r="AZH14" s="124"/>
      <c r="AZI14" s="124"/>
      <c r="AZJ14" s="124"/>
      <c r="AZK14" s="124"/>
      <c r="AZL14" s="124"/>
      <c r="AZM14" s="124"/>
      <c r="AZN14" s="124"/>
      <c r="AZO14" s="124"/>
      <c r="AZP14" s="124"/>
      <c r="AZQ14" s="124"/>
      <c r="AZR14" s="124"/>
      <c r="AZS14" s="124"/>
      <c r="AZT14" s="124"/>
      <c r="AZU14" s="124"/>
      <c r="AZV14" s="124"/>
      <c r="AZW14" s="124"/>
      <c r="AZX14" s="124"/>
      <c r="AZY14" s="124"/>
      <c r="AZZ14" s="124"/>
      <c r="BAA14" s="124"/>
      <c r="BAB14" s="124"/>
      <c r="BAC14" s="124"/>
      <c r="BAD14" s="124"/>
      <c r="BAE14" s="124"/>
      <c r="BAF14" s="124"/>
      <c r="BAG14" s="124"/>
      <c r="BAH14" s="124"/>
      <c r="BAI14" s="124"/>
      <c r="BAJ14" s="124"/>
      <c r="BAK14" s="124"/>
      <c r="BAL14" s="124"/>
      <c r="BAM14" s="124"/>
      <c r="BAN14" s="124"/>
      <c r="BAO14" s="124"/>
      <c r="BAP14" s="124"/>
      <c r="BAQ14" s="124"/>
      <c r="BAR14" s="124"/>
      <c r="BAS14" s="124"/>
      <c r="BAT14" s="124"/>
      <c r="BAU14" s="124"/>
      <c r="BAV14" s="124"/>
      <c r="BAW14" s="124"/>
      <c r="BAX14" s="124"/>
      <c r="BAY14" s="124"/>
      <c r="BAZ14" s="124"/>
      <c r="BBA14" s="124"/>
      <c r="BBB14" s="124"/>
      <c r="BBC14" s="124"/>
      <c r="BBD14" s="124"/>
      <c r="BBE14" s="124"/>
      <c r="BBF14" s="124"/>
      <c r="BBG14" s="124"/>
      <c r="BBH14" s="124"/>
      <c r="BBI14" s="124"/>
      <c r="BBJ14" s="124"/>
      <c r="BBK14" s="124"/>
      <c r="BBL14" s="124"/>
      <c r="BBM14" s="124"/>
      <c r="BBN14" s="124"/>
      <c r="BBO14" s="124"/>
      <c r="BBP14" s="124"/>
      <c r="BBQ14" s="124"/>
      <c r="BBR14" s="124"/>
      <c r="BBS14" s="124"/>
      <c r="BBT14" s="124"/>
      <c r="BBU14" s="124"/>
      <c r="BBV14" s="124"/>
      <c r="BBW14" s="124"/>
      <c r="BBX14" s="124"/>
      <c r="BBY14" s="124"/>
      <c r="BBZ14" s="124"/>
      <c r="BCA14" s="124"/>
      <c r="BCB14" s="124"/>
      <c r="BCC14" s="124"/>
      <c r="BCD14" s="124"/>
      <c r="BCE14" s="124"/>
      <c r="BCF14" s="124"/>
      <c r="BCG14" s="124"/>
      <c r="BCH14" s="124"/>
      <c r="BCI14" s="124"/>
      <c r="BCJ14" s="124"/>
      <c r="BCK14" s="124"/>
      <c r="BCL14" s="124"/>
      <c r="BCM14" s="124"/>
      <c r="BCN14" s="124"/>
      <c r="BCO14" s="124"/>
      <c r="BCP14" s="124"/>
      <c r="BCQ14" s="124"/>
      <c r="BCR14" s="124"/>
      <c r="BCS14" s="124"/>
      <c r="BCT14" s="124"/>
      <c r="BCU14" s="124"/>
      <c r="BCV14" s="124"/>
      <c r="BCW14" s="124"/>
      <c r="BCX14" s="124"/>
      <c r="BCY14" s="124"/>
      <c r="BCZ14" s="124"/>
      <c r="BDA14" s="124"/>
      <c r="BDB14" s="124"/>
      <c r="BDC14" s="124"/>
      <c r="BDD14" s="124"/>
      <c r="BDE14" s="124"/>
      <c r="BDF14" s="124"/>
      <c r="BDG14" s="124"/>
      <c r="BDH14" s="124"/>
      <c r="BDI14" s="124"/>
      <c r="BDJ14" s="124"/>
      <c r="BDK14" s="124"/>
      <c r="BDL14" s="124"/>
      <c r="BDM14" s="124"/>
      <c r="BDN14" s="124"/>
      <c r="BDO14" s="124"/>
      <c r="BDP14" s="124"/>
      <c r="BDQ14" s="124"/>
      <c r="BDR14" s="124"/>
      <c r="BDS14" s="124"/>
      <c r="BDT14" s="124"/>
      <c r="BDU14" s="124"/>
      <c r="BDV14" s="124"/>
      <c r="BDW14" s="124"/>
      <c r="BDX14" s="124"/>
      <c r="BDY14" s="124"/>
      <c r="BDZ14" s="124"/>
      <c r="BEA14" s="124"/>
      <c r="BEB14" s="124"/>
      <c r="BEC14" s="124"/>
      <c r="BED14" s="124"/>
      <c r="BEE14" s="124"/>
      <c r="BEF14" s="124"/>
      <c r="BEG14" s="124"/>
      <c r="BEH14" s="124"/>
      <c r="BEI14" s="124"/>
      <c r="BEJ14" s="124"/>
      <c r="BEK14" s="124"/>
      <c r="BEL14" s="124"/>
      <c r="BEM14" s="124"/>
      <c r="BEN14" s="124"/>
      <c r="BEO14" s="124"/>
      <c r="BEP14" s="124"/>
      <c r="BEQ14" s="124"/>
      <c r="BER14" s="124"/>
      <c r="BES14" s="124"/>
      <c r="BET14" s="124"/>
      <c r="BEU14" s="124"/>
      <c r="BEV14" s="124"/>
      <c r="BEW14" s="124"/>
      <c r="BEX14" s="124"/>
      <c r="BEY14" s="124"/>
      <c r="BEZ14" s="124"/>
      <c r="BFA14" s="124"/>
      <c r="BFB14" s="124"/>
      <c r="BFC14" s="124"/>
      <c r="BFD14" s="124"/>
      <c r="BFE14" s="124"/>
      <c r="BFF14" s="124"/>
      <c r="BFG14" s="124"/>
      <c r="BFH14" s="124"/>
      <c r="BFI14" s="124"/>
      <c r="BFJ14" s="124"/>
      <c r="BFK14" s="124"/>
      <c r="BFL14" s="124"/>
      <c r="BFM14" s="124"/>
      <c r="BFN14" s="124"/>
      <c r="BFO14" s="124"/>
      <c r="BFP14" s="124"/>
      <c r="BFQ14" s="124"/>
      <c r="BFR14" s="124"/>
      <c r="BFS14" s="124"/>
      <c r="BFT14" s="124"/>
      <c r="BFU14" s="124"/>
      <c r="BFV14" s="124"/>
      <c r="BFW14" s="124"/>
      <c r="BFX14" s="124"/>
      <c r="BFY14" s="124"/>
      <c r="BFZ14" s="124"/>
      <c r="BGA14" s="124"/>
      <c r="BGB14" s="124"/>
      <c r="BGC14" s="124"/>
      <c r="BGD14" s="124"/>
      <c r="BGE14" s="124"/>
      <c r="BGF14" s="124"/>
      <c r="BGG14" s="124"/>
      <c r="BGH14" s="124"/>
      <c r="BGI14" s="124"/>
      <c r="BGJ14" s="124"/>
      <c r="BGK14" s="124"/>
      <c r="BGL14" s="124"/>
      <c r="BGM14" s="124"/>
      <c r="BGN14" s="124"/>
      <c r="BGO14" s="124"/>
      <c r="BGP14" s="124"/>
      <c r="BGQ14" s="124"/>
      <c r="BGR14" s="124"/>
      <c r="BGS14" s="124"/>
      <c r="BGT14" s="124"/>
      <c r="BGU14" s="124"/>
      <c r="BGV14" s="124"/>
      <c r="BGW14" s="124"/>
      <c r="BGX14" s="124"/>
      <c r="BGY14" s="124"/>
      <c r="BGZ14" s="124"/>
      <c r="BHA14" s="124"/>
      <c r="BHB14" s="124"/>
      <c r="BHC14" s="124"/>
      <c r="BHD14" s="124"/>
      <c r="BHE14" s="124"/>
      <c r="BHF14" s="124"/>
      <c r="BHG14" s="124"/>
      <c r="BHH14" s="124"/>
      <c r="BHI14" s="124"/>
      <c r="BHJ14" s="124"/>
      <c r="BHK14" s="124"/>
      <c r="BHL14" s="124"/>
      <c r="BHM14" s="124"/>
      <c r="BHN14" s="124"/>
      <c r="BHO14" s="124"/>
      <c r="BHP14" s="124"/>
      <c r="BHQ14" s="124"/>
      <c r="BHR14" s="124"/>
      <c r="BHS14" s="124"/>
      <c r="BHT14" s="124"/>
      <c r="BHU14" s="124"/>
      <c r="BHV14" s="124"/>
      <c r="BHW14" s="124"/>
      <c r="BHX14" s="124"/>
      <c r="BHY14" s="124"/>
      <c r="BHZ14" s="124"/>
      <c r="BIA14" s="124"/>
      <c r="BIB14" s="124"/>
      <c r="BIC14" s="124"/>
      <c r="BID14" s="124"/>
      <c r="BIE14" s="124"/>
      <c r="BIF14" s="124"/>
      <c r="BIG14" s="124"/>
      <c r="BIH14" s="124"/>
      <c r="BII14" s="124"/>
      <c r="BIJ14" s="124"/>
      <c r="BIK14" s="124"/>
      <c r="BIL14" s="124"/>
      <c r="BIM14" s="124"/>
      <c r="BIN14" s="124"/>
      <c r="BIO14" s="124"/>
      <c r="BIP14" s="124"/>
      <c r="BIQ14" s="124"/>
      <c r="BIR14" s="124"/>
      <c r="BIS14" s="124"/>
      <c r="BIT14" s="124"/>
      <c r="BIU14" s="124"/>
      <c r="BIV14" s="124"/>
      <c r="BIW14" s="124"/>
      <c r="BIX14" s="124"/>
      <c r="BIY14" s="124"/>
      <c r="BIZ14" s="124"/>
      <c r="BJA14" s="124"/>
      <c r="BJB14" s="124"/>
      <c r="BJC14" s="124"/>
      <c r="BJD14" s="124"/>
      <c r="BJE14" s="124"/>
      <c r="BJF14" s="124"/>
      <c r="BJG14" s="124"/>
      <c r="BJH14" s="124"/>
      <c r="BJI14" s="124"/>
      <c r="BJJ14" s="124"/>
      <c r="BJK14" s="124"/>
      <c r="BJL14" s="124"/>
      <c r="BJM14" s="124"/>
      <c r="BJN14" s="124"/>
      <c r="BJO14" s="124"/>
      <c r="BJP14" s="124"/>
      <c r="BJQ14" s="124"/>
      <c r="BJR14" s="124"/>
      <c r="BJS14" s="124"/>
      <c r="BJT14" s="124"/>
      <c r="BJU14" s="124"/>
      <c r="BJV14" s="124"/>
      <c r="BJW14" s="124"/>
      <c r="BJX14" s="124"/>
      <c r="BJY14" s="124"/>
      <c r="BJZ14" s="124"/>
      <c r="BKA14" s="124"/>
      <c r="BKB14" s="124"/>
      <c r="BKC14" s="124"/>
      <c r="BKD14" s="124"/>
      <c r="BKE14" s="124"/>
      <c r="BKF14" s="124"/>
      <c r="BKG14" s="124"/>
      <c r="BKH14" s="124"/>
      <c r="BKI14" s="124"/>
      <c r="BKJ14" s="124"/>
      <c r="BKK14" s="124"/>
      <c r="BKL14" s="124"/>
      <c r="BKM14" s="124"/>
      <c r="BKN14" s="124"/>
      <c r="BKO14" s="124"/>
      <c r="BKP14" s="124"/>
      <c r="BKQ14" s="124"/>
      <c r="BKR14" s="124"/>
      <c r="BKS14" s="124"/>
      <c r="BKT14" s="124"/>
      <c r="BKU14" s="124"/>
      <c r="BKV14" s="124"/>
      <c r="BKW14" s="124"/>
      <c r="BKX14" s="124"/>
      <c r="BKY14" s="124"/>
      <c r="BKZ14" s="124"/>
      <c r="BLA14" s="124"/>
      <c r="BLB14" s="124"/>
      <c r="BLC14" s="124"/>
      <c r="BLD14" s="124"/>
      <c r="BLE14" s="124"/>
      <c r="BLF14" s="124"/>
      <c r="BLG14" s="124"/>
      <c r="BLH14" s="124"/>
      <c r="BLI14" s="124"/>
      <c r="BLJ14" s="124"/>
      <c r="BLK14" s="124"/>
      <c r="BLL14" s="124"/>
      <c r="BLM14" s="124"/>
      <c r="BLN14" s="124"/>
      <c r="BLO14" s="124"/>
      <c r="BLP14" s="124"/>
      <c r="BLQ14" s="124"/>
      <c r="BLR14" s="124"/>
      <c r="BLS14" s="124"/>
      <c r="BLT14" s="124"/>
      <c r="BLU14" s="124"/>
      <c r="BLV14" s="124"/>
      <c r="BLW14" s="124"/>
      <c r="BLX14" s="124"/>
      <c r="BLY14" s="124"/>
      <c r="BLZ14" s="124"/>
      <c r="BMA14" s="124"/>
      <c r="BMB14" s="124"/>
      <c r="BMC14" s="124"/>
      <c r="BMD14" s="124"/>
      <c r="BME14" s="124"/>
      <c r="BMF14" s="124"/>
      <c r="BMG14" s="124"/>
      <c r="BMH14" s="124"/>
      <c r="BMI14" s="124"/>
      <c r="BMJ14" s="124"/>
      <c r="BMK14" s="124"/>
      <c r="BML14" s="124"/>
      <c r="BMM14" s="124"/>
      <c r="BMN14" s="124"/>
      <c r="BMO14" s="124"/>
      <c r="BMP14" s="124"/>
      <c r="BMQ14" s="124"/>
      <c r="BMR14" s="124"/>
      <c r="BMS14" s="124"/>
      <c r="BMT14" s="124"/>
      <c r="BMU14" s="124"/>
      <c r="BMV14" s="124"/>
      <c r="BMW14" s="124"/>
      <c r="BMX14" s="124"/>
      <c r="BMY14" s="124"/>
      <c r="BMZ14" s="124"/>
      <c r="BNA14" s="124"/>
      <c r="BNB14" s="124"/>
      <c r="BNC14" s="124"/>
      <c r="BND14" s="124"/>
      <c r="BNE14" s="124"/>
      <c r="BNF14" s="124"/>
      <c r="BNG14" s="124"/>
      <c r="BNH14" s="124"/>
      <c r="BNI14" s="124"/>
      <c r="BNJ14" s="124"/>
      <c r="BNK14" s="124"/>
      <c r="BNL14" s="124"/>
      <c r="BNM14" s="124"/>
      <c r="BNN14" s="124"/>
      <c r="BNO14" s="124"/>
      <c r="BNP14" s="124"/>
      <c r="BNQ14" s="124"/>
      <c r="BNR14" s="124"/>
      <c r="BNS14" s="124"/>
      <c r="BNT14" s="124"/>
      <c r="BNU14" s="124"/>
      <c r="BNV14" s="124"/>
      <c r="BNW14" s="124"/>
      <c r="BNX14" s="124"/>
      <c r="BNY14" s="124"/>
      <c r="BNZ14" s="124"/>
      <c r="BOA14" s="124"/>
      <c r="BOB14" s="124"/>
      <c r="BOC14" s="124"/>
      <c r="BOD14" s="124"/>
      <c r="BOE14" s="124"/>
      <c r="BOF14" s="124"/>
      <c r="BOG14" s="124"/>
      <c r="BOH14" s="124"/>
      <c r="BOI14" s="124"/>
      <c r="BOJ14" s="124"/>
      <c r="BOK14" s="124"/>
      <c r="BOL14" s="124"/>
      <c r="BOM14" s="124"/>
      <c r="BON14" s="124"/>
      <c r="BOO14" s="124"/>
      <c r="BOP14" s="124"/>
      <c r="BOQ14" s="124"/>
      <c r="BOR14" s="124"/>
      <c r="BOS14" s="124"/>
      <c r="BOT14" s="124"/>
      <c r="BOU14" s="124"/>
      <c r="BOV14" s="124"/>
      <c r="BOW14" s="124"/>
      <c r="BOX14" s="124"/>
      <c r="BOY14" s="124"/>
      <c r="BOZ14" s="124"/>
      <c r="BPA14" s="124"/>
      <c r="BPB14" s="124"/>
      <c r="BPC14" s="124"/>
      <c r="BPD14" s="124"/>
      <c r="BPE14" s="124"/>
      <c r="BPF14" s="124"/>
      <c r="BPG14" s="124"/>
      <c r="BPH14" s="124"/>
      <c r="BPI14" s="124"/>
      <c r="BPJ14" s="124"/>
      <c r="BPK14" s="124"/>
      <c r="BPL14" s="124"/>
      <c r="BPM14" s="124"/>
      <c r="BPN14" s="124"/>
      <c r="BPO14" s="124"/>
      <c r="BPP14" s="124"/>
      <c r="BPQ14" s="124"/>
      <c r="BPR14" s="124"/>
      <c r="BPS14" s="124"/>
      <c r="BPT14" s="124"/>
      <c r="BPU14" s="124"/>
      <c r="BPV14" s="124"/>
      <c r="BPW14" s="124"/>
      <c r="BPX14" s="124"/>
      <c r="BPY14" s="124"/>
      <c r="BPZ14" s="124"/>
      <c r="BQA14" s="124"/>
      <c r="BQB14" s="124"/>
      <c r="BQC14" s="124"/>
      <c r="BQD14" s="124"/>
      <c r="BQE14" s="124"/>
      <c r="BQF14" s="124"/>
      <c r="BQG14" s="124"/>
      <c r="BQH14" s="124"/>
      <c r="BQI14" s="124"/>
      <c r="BQJ14" s="124"/>
      <c r="BQK14" s="124"/>
      <c r="BQL14" s="124"/>
      <c r="BQM14" s="124"/>
      <c r="BQN14" s="124"/>
      <c r="BQO14" s="124"/>
      <c r="BQP14" s="124"/>
      <c r="BQQ14" s="124"/>
      <c r="BQR14" s="124"/>
      <c r="BQS14" s="124"/>
      <c r="BQT14" s="124"/>
      <c r="BQU14" s="124"/>
      <c r="BQV14" s="124"/>
      <c r="BQW14" s="124"/>
      <c r="BQX14" s="124"/>
      <c r="BQY14" s="124"/>
      <c r="BQZ14" s="124"/>
      <c r="BRA14" s="124"/>
      <c r="BRB14" s="124"/>
      <c r="BRC14" s="124"/>
      <c r="BRD14" s="124"/>
      <c r="BRE14" s="124"/>
      <c r="BRF14" s="124"/>
      <c r="BRG14" s="124"/>
      <c r="BRH14" s="124"/>
      <c r="BRI14" s="124"/>
      <c r="BRJ14" s="124"/>
      <c r="BRK14" s="124"/>
      <c r="BRL14" s="124"/>
      <c r="BRM14" s="124"/>
      <c r="BRN14" s="124"/>
      <c r="BRO14" s="124"/>
      <c r="BRP14" s="124"/>
      <c r="BRQ14" s="124"/>
      <c r="BRR14" s="124"/>
      <c r="BRS14" s="124"/>
      <c r="BRT14" s="124"/>
      <c r="BRU14" s="124"/>
      <c r="BRV14" s="124"/>
      <c r="BRW14" s="124"/>
      <c r="BRX14" s="124"/>
      <c r="BRY14" s="124"/>
      <c r="BRZ14" s="124"/>
      <c r="BSA14" s="124"/>
      <c r="BSB14" s="124"/>
      <c r="BSC14" s="124"/>
      <c r="BSD14" s="124"/>
      <c r="BSE14" s="124"/>
      <c r="BSF14" s="124"/>
      <c r="BSG14" s="124"/>
      <c r="BSH14" s="124"/>
      <c r="BSI14" s="124"/>
      <c r="BSJ14" s="124"/>
      <c r="BSK14" s="124"/>
      <c r="BSL14" s="124"/>
      <c r="BSM14" s="124"/>
      <c r="BSN14" s="124"/>
      <c r="BSO14" s="124"/>
      <c r="BSP14" s="124"/>
      <c r="BSQ14" s="124"/>
      <c r="BSR14" s="124"/>
      <c r="BSS14" s="124"/>
      <c r="BST14" s="124"/>
      <c r="BSU14" s="124"/>
      <c r="BSV14" s="124"/>
      <c r="BSW14" s="124"/>
      <c r="BSX14" s="124"/>
      <c r="BSY14" s="124"/>
      <c r="BSZ14" s="124"/>
      <c r="BTA14" s="124"/>
      <c r="BTB14" s="124"/>
      <c r="BTC14" s="124"/>
      <c r="BTD14" s="124"/>
      <c r="BTE14" s="124"/>
      <c r="BTF14" s="124"/>
      <c r="BTG14" s="124"/>
      <c r="BTH14" s="124"/>
      <c r="BTI14" s="124"/>
      <c r="BTJ14" s="124"/>
      <c r="BTK14" s="124"/>
      <c r="BTL14" s="124"/>
      <c r="BTM14" s="124"/>
      <c r="BTN14" s="124"/>
      <c r="BTO14" s="124"/>
      <c r="BTP14" s="124"/>
      <c r="BTQ14" s="124"/>
      <c r="BTR14" s="124"/>
      <c r="BTS14" s="124"/>
      <c r="BTT14" s="124"/>
      <c r="BTU14" s="124"/>
      <c r="BTV14" s="124"/>
      <c r="BTW14" s="124"/>
      <c r="BTX14" s="124"/>
      <c r="BTY14" s="124"/>
      <c r="BTZ14" s="124"/>
      <c r="BUA14" s="124"/>
      <c r="BUB14" s="124"/>
      <c r="BUC14" s="124"/>
      <c r="BUD14" s="124"/>
      <c r="BUE14" s="124"/>
      <c r="BUF14" s="124"/>
      <c r="BUG14" s="124"/>
      <c r="BUH14" s="124"/>
      <c r="BUI14" s="124"/>
      <c r="BUJ14" s="124"/>
      <c r="BUK14" s="124"/>
      <c r="BUL14" s="124"/>
      <c r="BUM14" s="124"/>
      <c r="BUN14" s="124"/>
      <c r="BUO14" s="124"/>
      <c r="BUP14" s="124"/>
      <c r="BUQ14" s="124"/>
      <c r="BUR14" s="124"/>
      <c r="BUS14" s="124"/>
      <c r="BUT14" s="124"/>
      <c r="BUU14" s="124"/>
      <c r="BUV14" s="124"/>
      <c r="BUW14" s="124"/>
      <c r="BUX14" s="124"/>
      <c r="BUY14" s="124"/>
      <c r="BUZ14" s="124"/>
      <c r="BVA14" s="124"/>
      <c r="BVB14" s="124"/>
      <c r="BVC14" s="124"/>
      <c r="BVD14" s="124"/>
      <c r="BVE14" s="124"/>
      <c r="BVF14" s="124"/>
      <c r="BVG14" s="124"/>
      <c r="BVH14" s="124"/>
      <c r="BVI14" s="124"/>
      <c r="BVJ14" s="124"/>
      <c r="BVK14" s="124"/>
      <c r="BVL14" s="124"/>
      <c r="BVM14" s="124"/>
      <c r="BVN14" s="124"/>
      <c r="BVO14" s="124"/>
      <c r="BVP14" s="124"/>
      <c r="BVQ14" s="124"/>
      <c r="BVR14" s="124"/>
      <c r="BVS14" s="124"/>
      <c r="BVT14" s="124"/>
      <c r="BVU14" s="124"/>
      <c r="BVV14" s="124"/>
      <c r="BVW14" s="124"/>
      <c r="BVX14" s="124"/>
      <c r="BVY14" s="124"/>
      <c r="BVZ14" s="124"/>
      <c r="BWA14" s="124"/>
      <c r="BWB14" s="124"/>
      <c r="BWC14" s="124"/>
      <c r="BWD14" s="124"/>
      <c r="BWE14" s="124"/>
      <c r="BWF14" s="124"/>
      <c r="BWG14" s="124"/>
      <c r="BWH14" s="124"/>
      <c r="BWI14" s="124"/>
      <c r="BWJ14" s="124"/>
      <c r="BWK14" s="124"/>
      <c r="BWL14" s="124"/>
      <c r="BWM14" s="124"/>
      <c r="BWN14" s="124"/>
      <c r="BWO14" s="124"/>
      <c r="BWP14" s="124"/>
      <c r="BWQ14" s="124"/>
      <c r="BWR14" s="124"/>
      <c r="BWS14" s="124"/>
      <c r="BWT14" s="124"/>
      <c r="BWU14" s="124"/>
      <c r="BWV14" s="124"/>
      <c r="BWW14" s="124"/>
      <c r="BWX14" s="124"/>
      <c r="BWY14" s="124"/>
      <c r="BWZ14" s="124"/>
      <c r="BXA14" s="124"/>
      <c r="BXB14" s="124"/>
      <c r="BXC14" s="124"/>
      <c r="BXD14" s="124"/>
      <c r="BXE14" s="124"/>
      <c r="BXF14" s="124"/>
      <c r="BXG14" s="124"/>
      <c r="BXH14" s="124"/>
      <c r="BXI14" s="124"/>
      <c r="BXJ14" s="124"/>
      <c r="BXK14" s="124"/>
      <c r="BXL14" s="124"/>
      <c r="BXM14" s="124"/>
      <c r="BXN14" s="124"/>
      <c r="BXO14" s="124"/>
      <c r="BXP14" s="124"/>
      <c r="BXQ14" s="124"/>
      <c r="BXR14" s="124"/>
      <c r="BXS14" s="124"/>
      <c r="BXT14" s="124"/>
      <c r="BXU14" s="124"/>
      <c r="BXV14" s="124"/>
      <c r="BXW14" s="124"/>
      <c r="BXX14" s="124"/>
      <c r="BXY14" s="124"/>
      <c r="BXZ14" s="124"/>
      <c r="BYA14" s="124"/>
      <c r="BYB14" s="124"/>
      <c r="BYC14" s="124"/>
      <c r="BYD14" s="124"/>
      <c r="BYE14" s="124"/>
      <c r="BYF14" s="124"/>
      <c r="BYG14" s="124"/>
      <c r="BYH14" s="124"/>
      <c r="BYI14" s="124"/>
      <c r="BYJ14" s="124"/>
      <c r="BYK14" s="124"/>
      <c r="BYL14" s="124"/>
      <c r="BYM14" s="124"/>
      <c r="BYN14" s="124"/>
      <c r="BYO14" s="124"/>
      <c r="BYP14" s="124"/>
      <c r="BYQ14" s="124"/>
      <c r="BYR14" s="124"/>
      <c r="BYS14" s="124"/>
      <c r="BYT14" s="124"/>
      <c r="BYU14" s="124"/>
      <c r="BYV14" s="124"/>
      <c r="BYW14" s="124"/>
      <c r="BYX14" s="124"/>
      <c r="BYY14" s="124"/>
      <c r="BYZ14" s="124"/>
      <c r="BZA14" s="124"/>
      <c r="BZB14" s="124"/>
      <c r="BZC14" s="124"/>
      <c r="BZD14" s="124"/>
      <c r="BZE14" s="124"/>
      <c r="BZF14" s="124"/>
      <c r="BZG14" s="124"/>
      <c r="BZH14" s="124"/>
      <c r="BZI14" s="124"/>
      <c r="BZJ14" s="124"/>
      <c r="BZK14" s="124"/>
      <c r="BZL14" s="124"/>
      <c r="BZM14" s="124"/>
      <c r="BZN14" s="124"/>
      <c r="BZO14" s="124"/>
      <c r="BZP14" s="124"/>
      <c r="BZQ14" s="124"/>
      <c r="BZR14" s="124"/>
      <c r="BZS14" s="124"/>
      <c r="BZT14" s="124"/>
      <c r="BZU14" s="124"/>
      <c r="BZV14" s="124"/>
      <c r="BZW14" s="124"/>
      <c r="BZX14" s="124"/>
      <c r="BZY14" s="124"/>
      <c r="BZZ14" s="124"/>
      <c r="CAA14" s="124"/>
      <c r="CAB14" s="124"/>
      <c r="CAC14" s="124"/>
      <c r="CAD14" s="124"/>
      <c r="CAE14" s="124"/>
      <c r="CAF14" s="124"/>
      <c r="CAG14" s="124"/>
      <c r="CAH14" s="124"/>
      <c r="CAI14" s="124"/>
      <c r="CAJ14" s="124"/>
      <c r="CAK14" s="124"/>
      <c r="CAL14" s="124"/>
      <c r="CAM14" s="124"/>
      <c r="CAN14" s="124"/>
      <c r="CAO14" s="124"/>
      <c r="CAP14" s="124"/>
      <c r="CAQ14" s="124"/>
      <c r="CAR14" s="124"/>
      <c r="CAS14" s="124"/>
      <c r="CAT14" s="124"/>
      <c r="CAU14" s="124"/>
      <c r="CAV14" s="124"/>
      <c r="CAW14" s="124"/>
      <c r="CAX14" s="124"/>
      <c r="CAY14" s="124"/>
      <c r="CAZ14" s="124"/>
      <c r="CBA14" s="124"/>
      <c r="CBB14" s="124"/>
      <c r="CBC14" s="124"/>
      <c r="CBD14" s="124"/>
      <c r="CBE14" s="124"/>
      <c r="CBF14" s="124"/>
      <c r="CBG14" s="124"/>
      <c r="CBH14" s="124"/>
      <c r="CBI14" s="124"/>
      <c r="CBJ14" s="124"/>
      <c r="CBK14" s="124"/>
      <c r="CBL14" s="124"/>
      <c r="CBM14" s="124"/>
      <c r="CBN14" s="124"/>
      <c r="CBO14" s="124"/>
      <c r="CBP14" s="124"/>
      <c r="CBQ14" s="124"/>
      <c r="CBR14" s="124"/>
      <c r="CBS14" s="124"/>
      <c r="CBT14" s="124"/>
      <c r="CBU14" s="124"/>
      <c r="CBV14" s="124"/>
      <c r="CBW14" s="124"/>
      <c r="CBX14" s="124"/>
      <c r="CBY14" s="124"/>
      <c r="CBZ14" s="124"/>
      <c r="CCA14" s="124"/>
      <c r="CCB14" s="124"/>
      <c r="CCC14" s="124"/>
      <c r="CCD14" s="124"/>
      <c r="CCE14" s="124"/>
      <c r="CCF14" s="124"/>
      <c r="CCG14" s="124"/>
      <c r="CCH14" s="124"/>
      <c r="CCI14" s="124"/>
      <c r="CCJ14" s="124"/>
      <c r="CCK14" s="124"/>
      <c r="CCL14" s="124"/>
      <c r="CCM14" s="124"/>
      <c r="CCN14" s="124"/>
      <c r="CCO14" s="124"/>
      <c r="CCP14" s="124"/>
      <c r="CCQ14" s="124"/>
      <c r="CCR14" s="124"/>
      <c r="CCS14" s="124"/>
      <c r="CCT14" s="124"/>
      <c r="CCU14" s="124"/>
      <c r="CCV14" s="124"/>
      <c r="CCW14" s="124"/>
      <c r="CCX14" s="124"/>
      <c r="CCY14" s="124"/>
      <c r="CCZ14" s="124"/>
      <c r="CDA14" s="124"/>
      <c r="CDB14" s="124"/>
      <c r="CDC14" s="124"/>
      <c r="CDD14" s="124"/>
      <c r="CDE14" s="124"/>
      <c r="CDF14" s="124"/>
      <c r="CDG14" s="124"/>
      <c r="CDH14" s="124"/>
      <c r="CDI14" s="124"/>
      <c r="CDJ14" s="124"/>
      <c r="CDK14" s="124"/>
      <c r="CDL14" s="124"/>
      <c r="CDM14" s="124"/>
      <c r="CDN14" s="124"/>
      <c r="CDO14" s="124"/>
      <c r="CDP14" s="124"/>
      <c r="CDQ14" s="124"/>
      <c r="CDR14" s="124"/>
      <c r="CDS14" s="124"/>
      <c r="CDT14" s="124"/>
      <c r="CDU14" s="124"/>
      <c r="CDV14" s="124"/>
      <c r="CDW14" s="124"/>
      <c r="CDX14" s="124"/>
      <c r="CDY14" s="124"/>
      <c r="CDZ14" s="124"/>
      <c r="CEA14" s="124"/>
      <c r="CEB14" s="124"/>
      <c r="CEC14" s="124"/>
      <c r="CED14" s="124"/>
      <c r="CEE14" s="124"/>
      <c r="CEF14" s="124"/>
      <c r="CEG14" s="124"/>
      <c r="CEH14" s="124"/>
      <c r="CEI14" s="124"/>
      <c r="CEJ14" s="124"/>
      <c r="CEK14" s="124"/>
      <c r="CEL14" s="124"/>
      <c r="CEM14" s="124"/>
      <c r="CEN14" s="124"/>
      <c r="CEO14" s="124"/>
      <c r="CEP14" s="124"/>
      <c r="CEQ14" s="124"/>
      <c r="CER14" s="124"/>
      <c r="CES14" s="124"/>
      <c r="CET14" s="124"/>
      <c r="CEU14" s="124"/>
      <c r="CEV14" s="124"/>
      <c r="CEW14" s="124"/>
      <c r="CEX14" s="124"/>
      <c r="CEY14" s="124"/>
      <c r="CEZ14" s="124"/>
      <c r="CFA14" s="124"/>
      <c r="CFB14" s="124"/>
      <c r="CFC14" s="124"/>
      <c r="CFD14" s="124"/>
      <c r="CFE14" s="124"/>
      <c r="CFF14" s="124"/>
      <c r="CFG14" s="124"/>
      <c r="CFH14" s="124"/>
      <c r="CFI14" s="124"/>
      <c r="CFJ14" s="124"/>
      <c r="CFK14" s="124"/>
      <c r="CFL14" s="124"/>
      <c r="CFM14" s="124"/>
      <c r="CFN14" s="124"/>
      <c r="CFO14" s="124"/>
      <c r="CFP14" s="124"/>
      <c r="CFQ14" s="124"/>
      <c r="CFR14" s="124"/>
      <c r="CFS14" s="124"/>
      <c r="CFT14" s="124"/>
      <c r="CFU14" s="124"/>
      <c r="CFV14" s="124"/>
      <c r="CFW14" s="124"/>
      <c r="CFX14" s="124"/>
      <c r="CFY14" s="124"/>
      <c r="CFZ14" s="124"/>
      <c r="CGA14" s="124"/>
      <c r="CGB14" s="124"/>
      <c r="CGC14" s="124"/>
      <c r="CGD14" s="124"/>
      <c r="CGE14" s="124"/>
      <c r="CGF14" s="124"/>
      <c r="CGG14" s="124"/>
      <c r="CGH14" s="124"/>
      <c r="CGI14" s="124"/>
      <c r="CGJ14" s="124"/>
      <c r="CGK14" s="124"/>
      <c r="CGL14" s="124"/>
      <c r="CGM14" s="124"/>
      <c r="CGN14" s="124"/>
      <c r="CGO14" s="124"/>
      <c r="CGP14" s="124"/>
      <c r="CGQ14" s="124"/>
      <c r="CGR14" s="124"/>
      <c r="CGS14" s="124"/>
      <c r="CGT14" s="124"/>
      <c r="CGU14" s="124"/>
      <c r="CGV14" s="124"/>
      <c r="CGW14" s="124"/>
      <c r="CGX14" s="124"/>
      <c r="CGY14" s="124"/>
      <c r="CGZ14" s="124"/>
      <c r="CHA14" s="124"/>
      <c r="CHB14" s="124"/>
      <c r="CHC14" s="124"/>
      <c r="CHD14" s="124"/>
      <c r="CHE14" s="124"/>
      <c r="CHF14" s="124"/>
      <c r="CHG14" s="124"/>
      <c r="CHH14" s="124"/>
      <c r="CHI14" s="124"/>
      <c r="CHJ14" s="124"/>
      <c r="CHK14" s="124"/>
      <c r="CHL14" s="124"/>
      <c r="CHM14" s="124"/>
      <c r="CHN14" s="124"/>
      <c r="CHO14" s="124"/>
      <c r="CHP14" s="124"/>
      <c r="CHQ14" s="124"/>
      <c r="CHR14" s="124"/>
      <c r="CHS14" s="124"/>
      <c r="CHT14" s="124"/>
      <c r="CHU14" s="124"/>
      <c r="CHV14" s="124"/>
      <c r="CHW14" s="124"/>
      <c r="CHX14" s="124"/>
      <c r="CHY14" s="124"/>
      <c r="CHZ14" s="124"/>
      <c r="CIA14" s="124"/>
      <c r="CIB14" s="124"/>
      <c r="CIC14" s="124"/>
      <c r="CID14" s="124"/>
      <c r="CIE14" s="124"/>
      <c r="CIF14" s="124"/>
      <c r="CIG14" s="124"/>
      <c r="CIH14" s="124"/>
      <c r="CII14" s="124"/>
      <c r="CIJ14" s="124"/>
      <c r="CIK14" s="124"/>
      <c r="CIL14" s="124"/>
      <c r="CIM14" s="124"/>
      <c r="CIN14" s="124"/>
      <c r="CIO14" s="124"/>
      <c r="CIP14" s="124"/>
      <c r="CIQ14" s="124"/>
      <c r="CIR14" s="124"/>
      <c r="CIS14" s="124"/>
      <c r="CIT14" s="124"/>
      <c r="CIU14" s="124"/>
      <c r="CIV14" s="124"/>
      <c r="CIW14" s="124"/>
      <c r="CIX14" s="124"/>
      <c r="CIY14" s="124"/>
      <c r="CIZ14" s="124"/>
      <c r="CJA14" s="124"/>
      <c r="CJB14" s="124"/>
      <c r="CJC14" s="124"/>
      <c r="CJD14" s="124"/>
      <c r="CJE14" s="124"/>
      <c r="CJF14" s="124"/>
      <c r="CJG14" s="124"/>
      <c r="CJH14" s="124"/>
      <c r="CJI14" s="124"/>
      <c r="CJJ14" s="124"/>
      <c r="CJK14" s="124"/>
      <c r="CJL14" s="124"/>
      <c r="CJM14" s="124"/>
      <c r="CJN14" s="124"/>
      <c r="CJO14" s="124"/>
      <c r="CJP14" s="124"/>
      <c r="CJQ14" s="124"/>
      <c r="CJR14" s="124"/>
      <c r="CJS14" s="124"/>
      <c r="CJT14" s="124"/>
      <c r="CJU14" s="124"/>
      <c r="CJV14" s="124"/>
      <c r="CJW14" s="124"/>
      <c r="CJX14" s="124"/>
      <c r="CJY14" s="124"/>
      <c r="CJZ14" s="124"/>
      <c r="CKA14" s="124"/>
      <c r="CKB14" s="124"/>
      <c r="CKC14" s="124"/>
      <c r="CKD14" s="124"/>
      <c r="CKE14" s="124"/>
      <c r="CKF14" s="124"/>
      <c r="CKG14" s="124"/>
      <c r="CKH14" s="124"/>
      <c r="CKI14" s="124"/>
      <c r="CKJ14" s="124"/>
      <c r="CKK14" s="124"/>
      <c r="CKL14" s="124"/>
      <c r="CKM14" s="124"/>
      <c r="CKN14" s="124"/>
      <c r="CKO14" s="124"/>
      <c r="CKP14" s="124"/>
      <c r="CKQ14" s="124"/>
      <c r="CKR14" s="124"/>
      <c r="CKS14" s="124"/>
      <c r="CKT14" s="124"/>
      <c r="CKU14" s="124"/>
      <c r="CKV14" s="124"/>
      <c r="CKW14" s="124"/>
      <c r="CKX14" s="124"/>
      <c r="CKY14" s="124"/>
      <c r="CKZ14" s="124"/>
      <c r="CLA14" s="124"/>
      <c r="CLB14" s="124"/>
      <c r="CLC14" s="124"/>
      <c r="CLD14" s="124"/>
      <c r="CLE14" s="124"/>
      <c r="CLF14" s="124"/>
      <c r="CLG14" s="124"/>
      <c r="CLH14" s="124"/>
      <c r="CLI14" s="124"/>
      <c r="CLJ14" s="124"/>
      <c r="CLK14" s="124"/>
      <c r="CLL14" s="124"/>
      <c r="CLM14" s="124"/>
      <c r="CLN14" s="124"/>
      <c r="CLO14" s="124"/>
      <c r="CLP14" s="124"/>
      <c r="CLQ14" s="124"/>
      <c r="CLR14" s="124"/>
      <c r="CLS14" s="124"/>
      <c r="CLT14" s="124"/>
      <c r="CLU14" s="124"/>
      <c r="CLV14" s="124"/>
      <c r="CLW14" s="124"/>
      <c r="CLX14" s="124"/>
      <c r="CLY14" s="124"/>
      <c r="CLZ14" s="124"/>
      <c r="CMA14" s="124"/>
      <c r="CMB14" s="124"/>
      <c r="CMC14" s="124"/>
      <c r="CMD14" s="124"/>
      <c r="CME14" s="124"/>
      <c r="CMF14" s="124"/>
      <c r="CMG14" s="124"/>
      <c r="CMH14" s="124"/>
      <c r="CMI14" s="124"/>
      <c r="CMJ14" s="124"/>
      <c r="CMK14" s="124"/>
      <c r="CML14" s="124"/>
      <c r="CMM14" s="124"/>
      <c r="CMN14" s="124"/>
      <c r="CMO14" s="124"/>
      <c r="CMP14" s="124"/>
      <c r="CMQ14" s="124"/>
      <c r="CMR14" s="124"/>
      <c r="CMS14" s="124"/>
      <c r="CMT14" s="124"/>
      <c r="CMU14" s="124"/>
      <c r="CMV14" s="124"/>
      <c r="CMW14" s="124"/>
      <c r="CMX14" s="124"/>
      <c r="CMY14" s="124"/>
      <c r="CMZ14" s="124"/>
      <c r="CNA14" s="124"/>
      <c r="CNB14" s="124"/>
      <c r="CNC14" s="124"/>
      <c r="CND14" s="124"/>
      <c r="CNE14" s="124"/>
      <c r="CNF14" s="124"/>
      <c r="CNG14" s="124"/>
      <c r="CNH14" s="124"/>
      <c r="CNI14" s="124"/>
      <c r="CNJ14" s="124"/>
      <c r="CNK14" s="124"/>
      <c r="CNL14" s="124"/>
      <c r="CNM14" s="124"/>
      <c r="CNN14" s="124"/>
      <c r="CNO14" s="124"/>
      <c r="CNP14" s="124"/>
      <c r="CNQ14" s="124"/>
      <c r="CNR14" s="124"/>
      <c r="CNS14" s="124"/>
      <c r="CNT14" s="124"/>
      <c r="CNU14" s="124"/>
      <c r="CNV14" s="124"/>
      <c r="CNW14" s="124"/>
      <c r="CNX14" s="124"/>
      <c r="CNY14" s="124"/>
      <c r="CNZ14" s="124"/>
      <c r="COA14" s="124"/>
      <c r="COB14" s="124"/>
      <c r="COC14" s="124"/>
      <c r="COD14" s="124"/>
      <c r="COE14" s="124"/>
      <c r="COF14" s="124"/>
      <c r="COG14" s="124"/>
      <c r="COH14" s="124"/>
      <c r="COI14" s="124"/>
      <c r="COJ14" s="124"/>
      <c r="COK14" s="124"/>
      <c r="COL14" s="124"/>
      <c r="COM14" s="124"/>
      <c r="CON14" s="124"/>
      <c r="COO14" s="124"/>
      <c r="COP14" s="124"/>
      <c r="COQ14" s="124"/>
      <c r="COR14" s="124"/>
      <c r="COS14" s="124"/>
      <c r="COT14" s="124"/>
      <c r="COU14" s="124"/>
      <c r="COV14" s="124"/>
      <c r="COW14" s="124"/>
      <c r="COX14" s="124"/>
      <c r="COY14" s="124"/>
      <c r="COZ14" s="124"/>
      <c r="CPA14" s="124"/>
      <c r="CPB14" s="124"/>
      <c r="CPC14" s="124"/>
      <c r="CPD14" s="124"/>
      <c r="CPE14" s="124"/>
      <c r="CPF14" s="124"/>
      <c r="CPG14" s="124"/>
      <c r="CPH14" s="124"/>
      <c r="CPI14" s="124"/>
      <c r="CPJ14" s="124"/>
      <c r="CPK14" s="124"/>
      <c r="CPL14" s="124"/>
      <c r="CPM14" s="124"/>
      <c r="CPN14" s="124"/>
      <c r="CPO14" s="124"/>
      <c r="CPP14" s="124"/>
      <c r="CPQ14" s="124"/>
      <c r="CPR14" s="124"/>
      <c r="CPS14" s="124"/>
      <c r="CPT14" s="124"/>
      <c r="CPU14" s="124"/>
      <c r="CPV14" s="124"/>
      <c r="CPW14" s="124"/>
      <c r="CPX14" s="124"/>
      <c r="CPY14" s="124"/>
      <c r="CPZ14" s="124"/>
      <c r="CQA14" s="124"/>
      <c r="CQB14" s="124"/>
      <c r="CQC14" s="124"/>
      <c r="CQD14" s="124"/>
      <c r="CQE14" s="124"/>
      <c r="CQF14" s="124"/>
      <c r="CQG14" s="124"/>
      <c r="CQH14" s="124"/>
      <c r="CQI14" s="124"/>
      <c r="CQJ14" s="124"/>
      <c r="CQK14" s="124"/>
      <c r="CQL14" s="124"/>
      <c r="CQM14" s="124"/>
      <c r="CQN14" s="124"/>
      <c r="CQO14" s="124"/>
      <c r="CQP14" s="124"/>
      <c r="CQQ14" s="124"/>
      <c r="CQR14" s="124"/>
      <c r="CQS14" s="124"/>
      <c r="CQT14" s="124"/>
      <c r="CQU14" s="124"/>
      <c r="CQV14" s="124"/>
      <c r="CQW14" s="124"/>
      <c r="CQX14" s="124"/>
      <c r="CQY14" s="124"/>
      <c r="CQZ14" s="124"/>
      <c r="CRA14" s="124"/>
      <c r="CRB14" s="124"/>
      <c r="CRC14" s="124"/>
      <c r="CRD14" s="124"/>
      <c r="CRE14" s="124"/>
      <c r="CRF14" s="124"/>
      <c r="CRG14" s="124"/>
      <c r="CRH14" s="124"/>
      <c r="CRI14" s="124"/>
      <c r="CRJ14" s="124"/>
      <c r="CRK14" s="124"/>
      <c r="CRL14" s="124"/>
      <c r="CRM14" s="124"/>
      <c r="CRN14" s="124"/>
      <c r="CRO14" s="124"/>
      <c r="CRP14" s="124"/>
      <c r="CRQ14" s="124"/>
      <c r="CRR14" s="124"/>
      <c r="CRS14" s="124"/>
      <c r="CRT14" s="124"/>
      <c r="CRU14" s="124"/>
      <c r="CRV14" s="124"/>
      <c r="CRW14" s="124"/>
      <c r="CRX14" s="124"/>
      <c r="CRY14" s="124"/>
      <c r="CRZ14" s="124"/>
      <c r="CSA14" s="124"/>
      <c r="CSB14" s="124"/>
      <c r="CSC14" s="124"/>
      <c r="CSD14" s="124"/>
      <c r="CSE14" s="124"/>
      <c r="CSF14" s="124"/>
      <c r="CSG14" s="124"/>
      <c r="CSH14" s="124"/>
      <c r="CSI14" s="124"/>
      <c r="CSJ14" s="124"/>
      <c r="CSK14" s="124"/>
      <c r="CSL14" s="124"/>
      <c r="CSM14" s="124"/>
      <c r="CSN14" s="124"/>
      <c r="CSO14" s="124"/>
      <c r="CSP14" s="124"/>
      <c r="CSQ14" s="124"/>
      <c r="CSR14" s="124"/>
      <c r="CSS14" s="124"/>
      <c r="CST14" s="124"/>
      <c r="CSU14" s="124"/>
      <c r="CSV14" s="124"/>
      <c r="CSW14" s="124"/>
      <c r="CSX14" s="124"/>
      <c r="CSY14" s="124"/>
      <c r="CSZ14" s="124"/>
      <c r="CTA14" s="124"/>
      <c r="CTB14" s="124"/>
      <c r="CTC14" s="124"/>
      <c r="CTD14" s="124"/>
      <c r="CTE14" s="124"/>
      <c r="CTF14" s="124"/>
      <c r="CTG14" s="124"/>
      <c r="CTH14" s="124"/>
      <c r="CTI14" s="124"/>
      <c r="CTJ14" s="124"/>
      <c r="CTK14" s="124"/>
      <c r="CTL14" s="124"/>
      <c r="CTM14" s="124"/>
      <c r="CTN14" s="124"/>
      <c r="CTO14" s="124"/>
      <c r="CTP14" s="124"/>
      <c r="CTQ14" s="124"/>
      <c r="CTR14" s="124"/>
      <c r="CTS14" s="124"/>
      <c r="CTT14" s="124"/>
      <c r="CTU14" s="124"/>
      <c r="CTV14" s="124"/>
      <c r="CTW14" s="124"/>
      <c r="CTX14" s="124"/>
      <c r="CTY14" s="124"/>
      <c r="CTZ14" s="124"/>
      <c r="CUA14" s="124"/>
      <c r="CUB14" s="124"/>
      <c r="CUC14" s="124"/>
      <c r="CUD14" s="124"/>
      <c r="CUE14" s="124"/>
      <c r="CUF14" s="124"/>
      <c r="CUG14" s="124"/>
      <c r="CUH14" s="124"/>
      <c r="CUI14" s="124"/>
      <c r="CUJ14" s="124"/>
      <c r="CUK14" s="124"/>
      <c r="CUL14" s="124"/>
      <c r="CUM14" s="124"/>
      <c r="CUN14" s="124"/>
      <c r="CUO14" s="124"/>
      <c r="CUP14" s="124"/>
      <c r="CUQ14" s="124"/>
      <c r="CUR14" s="124"/>
      <c r="CUS14" s="124"/>
      <c r="CUT14" s="124"/>
      <c r="CUU14" s="124"/>
      <c r="CUV14" s="124"/>
      <c r="CUW14" s="124"/>
      <c r="CUX14" s="124"/>
      <c r="CUY14" s="124"/>
      <c r="CUZ14" s="124"/>
      <c r="CVA14" s="124"/>
      <c r="CVB14" s="124"/>
      <c r="CVC14" s="124"/>
      <c r="CVD14" s="124"/>
      <c r="CVE14" s="124"/>
      <c r="CVF14" s="124"/>
      <c r="CVG14" s="124"/>
      <c r="CVH14" s="124"/>
      <c r="CVI14" s="124"/>
      <c r="CVJ14" s="124"/>
      <c r="CVK14" s="124"/>
      <c r="CVL14" s="124"/>
      <c r="CVM14" s="124"/>
      <c r="CVN14" s="124"/>
      <c r="CVO14" s="124"/>
      <c r="CVP14" s="124"/>
      <c r="CVQ14" s="124"/>
      <c r="CVR14" s="124"/>
      <c r="CVS14" s="124"/>
      <c r="CVT14" s="124"/>
      <c r="CVU14" s="124"/>
      <c r="CVV14" s="124"/>
      <c r="CVW14" s="124"/>
      <c r="CVX14" s="124"/>
      <c r="CVY14" s="124"/>
      <c r="CVZ14" s="124"/>
      <c r="CWA14" s="124"/>
      <c r="CWB14" s="124"/>
      <c r="CWC14" s="124"/>
      <c r="CWD14" s="124"/>
      <c r="CWE14" s="124"/>
      <c r="CWF14" s="124"/>
      <c r="CWG14" s="124"/>
      <c r="CWH14" s="124"/>
      <c r="CWI14" s="124"/>
      <c r="CWJ14" s="124"/>
      <c r="CWK14" s="124"/>
      <c r="CWL14" s="124"/>
      <c r="CWM14" s="124"/>
      <c r="CWN14" s="124"/>
      <c r="CWO14" s="124"/>
      <c r="CWP14" s="124"/>
      <c r="CWQ14" s="124"/>
      <c r="CWR14" s="124"/>
      <c r="CWS14" s="124"/>
      <c r="CWT14" s="124"/>
      <c r="CWU14" s="124"/>
      <c r="CWV14" s="124"/>
      <c r="CWW14" s="124"/>
      <c r="CWX14" s="124"/>
      <c r="CWY14" s="124"/>
      <c r="CWZ14" s="124"/>
      <c r="CXA14" s="124"/>
      <c r="CXB14" s="124"/>
      <c r="CXC14" s="124"/>
      <c r="CXD14" s="124"/>
      <c r="CXE14" s="124"/>
      <c r="CXF14" s="124"/>
      <c r="CXG14" s="124"/>
      <c r="CXH14" s="124"/>
      <c r="CXI14" s="124"/>
      <c r="CXJ14" s="124"/>
      <c r="CXK14" s="124"/>
      <c r="CXL14" s="124"/>
      <c r="CXM14" s="124"/>
      <c r="CXN14" s="124"/>
      <c r="CXO14" s="124"/>
      <c r="CXP14" s="124"/>
      <c r="CXQ14" s="124"/>
      <c r="CXR14" s="124"/>
      <c r="CXS14" s="124"/>
      <c r="CXT14" s="124"/>
      <c r="CXU14" s="124"/>
      <c r="CXV14" s="124"/>
      <c r="CXW14" s="124"/>
      <c r="CXX14" s="124"/>
      <c r="CXY14" s="124"/>
      <c r="CXZ14" s="124"/>
      <c r="CYA14" s="124"/>
      <c r="CYB14" s="124"/>
      <c r="CYC14" s="124"/>
      <c r="CYD14" s="124"/>
      <c r="CYE14" s="124"/>
      <c r="CYF14" s="124"/>
      <c r="CYG14" s="124"/>
      <c r="CYH14" s="124"/>
      <c r="CYI14" s="124"/>
      <c r="CYJ14" s="124"/>
      <c r="CYK14" s="124"/>
      <c r="CYL14" s="124"/>
      <c r="CYM14" s="124"/>
      <c r="CYN14" s="124"/>
      <c r="CYO14" s="124"/>
      <c r="CYP14" s="124"/>
      <c r="CYQ14" s="124"/>
      <c r="CYR14" s="124"/>
      <c r="CYS14" s="124"/>
      <c r="CYT14" s="124"/>
      <c r="CYU14" s="124"/>
      <c r="CYV14" s="124"/>
      <c r="CYW14" s="124"/>
      <c r="CYX14" s="124"/>
      <c r="CYY14" s="124"/>
      <c r="CYZ14" s="124"/>
      <c r="CZA14" s="124"/>
      <c r="CZB14" s="124"/>
      <c r="CZC14" s="124"/>
      <c r="CZD14" s="124"/>
      <c r="CZE14" s="124"/>
      <c r="CZF14" s="124"/>
      <c r="CZG14" s="124"/>
      <c r="CZH14" s="124"/>
      <c r="CZI14" s="124"/>
      <c r="CZJ14" s="124"/>
      <c r="CZK14" s="124"/>
      <c r="CZL14" s="124"/>
      <c r="CZM14" s="124"/>
      <c r="CZN14" s="124"/>
      <c r="CZO14" s="124"/>
      <c r="CZP14" s="124"/>
      <c r="CZQ14" s="124"/>
      <c r="CZR14" s="124"/>
      <c r="CZS14" s="124"/>
      <c r="CZT14" s="124"/>
      <c r="CZU14" s="124"/>
      <c r="CZV14" s="124"/>
      <c r="CZW14" s="124"/>
      <c r="CZX14" s="124"/>
      <c r="CZY14" s="124"/>
      <c r="CZZ14" s="124"/>
      <c r="DAA14" s="124"/>
      <c r="DAB14" s="124"/>
      <c r="DAC14" s="124"/>
      <c r="DAD14" s="124"/>
      <c r="DAE14" s="124"/>
      <c r="DAF14" s="124"/>
      <c r="DAG14" s="124"/>
      <c r="DAH14" s="124"/>
      <c r="DAI14" s="124"/>
      <c r="DAJ14" s="124"/>
      <c r="DAK14" s="124"/>
      <c r="DAL14" s="124"/>
      <c r="DAM14" s="124"/>
      <c r="DAN14" s="124"/>
      <c r="DAO14" s="124"/>
      <c r="DAP14" s="124"/>
      <c r="DAQ14" s="124"/>
      <c r="DAR14" s="124"/>
      <c r="DAS14" s="124"/>
      <c r="DAT14" s="124"/>
      <c r="DAU14" s="124"/>
      <c r="DAV14" s="124"/>
      <c r="DAW14" s="124"/>
      <c r="DAX14" s="124"/>
      <c r="DAY14" s="124"/>
      <c r="DAZ14" s="124"/>
      <c r="DBA14" s="124"/>
      <c r="DBB14" s="124"/>
      <c r="DBC14" s="124"/>
      <c r="DBD14" s="124"/>
      <c r="DBE14" s="124"/>
      <c r="DBF14" s="124"/>
      <c r="DBG14" s="124"/>
      <c r="DBH14" s="124"/>
      <c r="DBI14" s="124"/>
      <c r="DBJ14" s="124"/>
      <c r="DBK14" s="124"/>
      <c r="DBL14" s="124"/>
      <c r="DBM14" s="124"/>
      <c r="DBN14" s="124"/>
      <c r="DBO14" s="124"/>
      <c r="DBP14" s="124"/>
      <c r="DBQ14" s="124"/>
      <c r="DBR14" s="124"/>
      <c r="DBS14" s="124"/>
      <c r="DBT14" s="124"/>
      <c r="DBU14" s="124"/>
      <c r="DBV14" s="124"/>
      <c r="DBW14" s="124"/>
      <c r="DBX14" s="124"/>
      <c r="DBY14" s="124"/>
      <c r="DBZ14" s="124"/>
      <c r="DCA14" s="124"/>
      <c r="DCB14" s="124"/>
      <c r="DCC14" s="124"/>
      <c r="DCD14" s="124"/>
      <c r="DCE14" s="124"/>
      <c r="DCF14" s="124"/>
      <c r="DCG14" s="124"/>
      <c r="DCH14" s="124"/>
      <c r="DCI14" s="124"/>
      <c r="DCJ14" s="124"/>
      <c r="DCK14" s="124"/>
      <c r="DCL14" s="124"/>
      <c r="DCM14" s="124"/>
      <c r="DCN14" s="124"/>
      <c r="DCO14" s="124"/>
      <c r="DCP14" s="124"/>
      <c r="DCQ14" s="124"/>
      <c r="DCR14" s="124"/>
      <c r="DCS14" s="124"/>
      <c r="DCT14" s="124"/>
      <c r="DCU14" s="124"/>
      <c r="DCV14" s="124"/>
      <c r="DCW14" s="124"/>
      <c r="DCX14" s="124"/>
      <c r="DCY14" s="124"/>
      <c r="DCZ14" s="124"/>
      <c r="DDA14" s="124"/>
      <c r="DDB14" s="124"/>
      <c r="DDC14" s="124"/>
      <c r="DDD14" s="124"/>
      <c r="DDE14" s="124"/>
      <c r="DDF14" s="124"/>
      <c r="DDG14" s="124"/>
      <c r="DDH14" s="124"/>
      <c r="DDI14" s="124"/>
      <c r="DDJ14" s="124"/>
      <c r="DDK14" s="124"/>
      <c r="DDL14" s="124"/>
      <c r="DDM14" s="124"/>
      <c r="DDN14" s="124"/>
      <c r="DDO14" s="124"/>
      <c r="DDP14" s="124"/>
      <c r="DDQ14" s="124"/>
      <c r="DDR14" s="124"/>
      <c r="DDS14" s="124"/>
      <c r="DDT14" s="124"/>
      <c r="DDU14" s="124"/>
      <c r="DDV14" s="124"/>
      <c r="DDW14" s="124"/>
      <c r="DDX14" s="124"/>
      <c r="DDY14" s="124"/>
      <c r="DDZ14" s="124"/>
      <c r="DEA14" s="124"/>
      <c r="DEB14" s="124"/>
      <c r="DEC14" s="124"/>
      <c r="DED14" s="124"/>
      <c r="DEE14" s="124"/>
      <c r="DEF14" s="124"/>
      <c r="DEG14" s="124"/>
      <c r="DEH14" s="124"/>
      <c r="DEI14" s="124"/>
      <c r="DEJ14" s="124"/>
      <c r="DEK14" s="124"/>
      <c r="DEL14" s="124"/>
      <c r="DEM14" s="124"/>
      <c r="DEN14" s="124"/>
      <c r="DEO14" s="124"/>
      <c r="DEP14" s="124"/>
      <c r="DEQ14" s="124"/>
      <c r="DER14" s="124"/>
      <c r="DES14" s="124"/>
      <c r="DET14" s="124"/>
      <c r="DEU14" s="124"/>
      <c r="DEV14" s="124"/>
      <c r="DEW14" s="124"/>
      <c r="DEX14" s="124"/>
      <c r="DEY14" s="124"/>
      <c r="DEZ14" s="124"/>
      <c r="DFA14" s="124"/>
      <c r="DFB14" s="124"/>
      <c r="DFC14" s="124"/>
      <c r="DFD14" s="124"/>
      <c r="DFE14" s="124"/>
      <c r="DFF14" s="124"/>
      <c r="DFG14" s="124"/>
      <c r="DFH14" s="124"/>
      <c r="DFI14" s="124"/>
      <c r="DFJ14" s="124"/>
      <c r="DFK14" s="124"/>
      <c r="DFL14" s="124"/>
      <c r="DFM14" s="124"/>
      <c r="DFN14" s="124"/>
      <c r="DFO14" s="124"/>
      <c r="DFP14" s="124"/>
      <c r="DFQ14" s="124"/>
      <c r="DFR14" s="124"/>
      <c r="DFS14" s="124"/>
      <c r="DFT14" s="124"/>
      <c r="DFU14" s="124"/>
      <c r="DFV14" s="124"/>
      <c r="DFW14" s="124"/>
      <c r="DFX14" s="124"/>
      <c r="DFY14" s="124"/>
      <c r="DFZ14" s="124"/>
      <c r="DGA14" s="124"/>
      <c r="DGB14" s="124"/>
      <c r="DGC14" s="124"/>
      <c r="DGD14" s="124"/>
      <c r="DGE14" s="124"/>
      <c r="DGF14" s="124"/>
      <c r="DGG14" s="124"/>
      <c r="DGH14" s="124"/>
      <c r="DGI14" s="124"/>
      <c r="DGJ14" s="124"/>
      <c r="DGK14" s="124"/>
      <c r="DGL14" s="124"/>
      <c r="DGM14" s="124"/>
      <c r="DGN14" s="124"/>
      <c r="DGO14" s="124"/>
      <c r="DGP14" s="124"/>
      <c r="DGQ14" s="124"/>
      <c r="DGR14" s="124"/>
      <c r="DGS14" s="124"/>
      <c r="DGT14" s="124"/>
      <c r="DGU14" s="124"/>
      <c r="DGV14" s="124"/>
      <c r="DGW14" s="124"/>
      <c r="DGX14" s="124"/>
      <c r="DGY14" s="124"/>
      <c r="DGZ14" s="124"/>
      <c r="DHA14" s="124"/>
      <c r="DHB14" s="124"/>
      <c r="DHC14" s="124"/>
      <c r="DHD14" s="124"/>
      <c r="DHE14" s="124"/>
      <c r="DHF14" s="124"/>
      <c r="DHG14" s="124"/>
      <c r="DHH14" s="124"/>
      <c r="DHI14" s="124"/>
      <c r="DHJ14" s="124"/>
      <c r="DHK14" s="124"/>
      <c r="DHL14" s="124"/>
      <c r="DHM14" s="124"/>
      <c r="DHN14" s="124"/>
      <c r="DHO14" s="124"/>
      <c r="DHP14" s="124"/>
      <c r="DHQ14" s="124"/>
      <c r="DHR14" s="124"/>
      <c r="DHS14" s="124"/>
      <c r="DHT14" s="124"/>
      <c r="DHU14" s="124"/>
      <c r="DHV14" s="124"/>
      <c r="DHW14" s="124"/>
      <c r="DHX14" s="124"/>
      <c r="DHY14" s="124"/>
      <c r="DHZ14" s="124"/>
      <c r="DIA14" s="124"/>
      <c r="DIB14" s="124"/>
      <c r="DIC14" s="124"/>
      <c r="DID14" s="124"/>
      <c r="DIE14" s="124"/>
      <c r="DIF14" s="124"/>
      <c r="DIG14" s="124"/>
      <c r="DIH14" s="124"/>
      <c r="DII14" s="124"/>
      <c r="DIJ14" s="124"/>
      <c r="DIK14" s="124"/>
      <c r="DIL14" s="124"/>
      <c r="DIM14" s="124"/>
      <c r="DIN14" s="124"/>
      <c r="DIO14" s="124"/>
      <c r="DIP14" s="124"/>
      <c r="DIQ14" s="124"/>
      <c r="DIR14" s="124"/>
      <c r="DIS14" s="124"/>
      <c r="DIT14" s="124"/>
      <c r="DIU14" s="124"/>
      <c r="DIV14" s="124"/>
      <c r="DIW14" s="124"/>
      <c r="DIX14" s="124"/>
      <c r="DIY14" s="124"/>
      <c r="DIZ14" s="124"/>
      <c r="DJA14" s="124"/>
      <c r="DJB14" s="124"/>
      <c r="DJC14" s="124"/>
      <c r="DJD14" s="124"/>
      <c r="DJE14" s="124"/>
      <c r="DJF14" s="124"/>
      <c r="DJG14" s="124"/>
      <c r="DJH14" s="124"/>
      <c r="DJI14" s="124"/>
      <c r="DJJ14" s="124"/>
      <c r="DJK14" s="124"/>
      <c r="DJL14" s="124"/>
      <c r="DJM14" s="124"/>
      <c r="DJN14" s="124"/>
      <c r="DJO14" s="124"/>
      <c r="DJP14" s="124"/>
      <c r="DJQ14" s="124"/>
      <c r="DJR14" s="124"/>
      <c r="DJS14" s="124"/>
      <c r="DJT14" s="124"/>
      <c r="DJU14" s="124"/>
      <c r="DJV14" s="124"/>
      <c r="DJW14" s="124"/>
      <c r="DJX14" s="124"/>
      <c r="DJY14" s="124"/>
      <c r="DJZ14" s="124"/>
      <c r="DKA14" s="124"/>
      <c r="DKB14" s="124"/>
      <c r="DKC14" s="124"/>
      <c r="DKD14" s="124"/>
      <c r="DKE14" s="124"/>
      <c r="DKF14" s="124"/>
      <c r="DKG14" s="124"/>
      <c r="DKH14" s="124"/>
      <c r="DKI14" s="124"/>
      <c r="DKJ14" s="124"/>
      <c r="DKK14" s="124"/>
      <c r="DKL14" s="124"/>
      <c r="DKM14" s="124"/>
      <c r="DKN14" s="124"/>
      <c r="DKO14" s="124"/>
      <c r="DKP14" s="124"/>
      <c r="DKQ14" s="124"/>
      <c r="DKR14" s="124"/>
      <c r="DKS14" s="124"/>
      <c r="DKT14" s="124"/>
      <c r="DKU14" s="124"/>
      <c r="DKV14" s="124"/>
      <c r="DKW14" s="124"/>
      <c r="DKX14" s="124"/>
      <c r="DKY14" s="124"/>
      <c r="DKZ14" s="124"/>
      <c r="DLA14" s="124"/>
      <c r="DLB14" s="124"/>
      <c r="DLC14" s="124"/>
      <c r="DLD14" s="124"/>
      <c r="DLE14" s="124"/>
      <c r="DLF14" s="124"/>
      <c r="DLG14" s="124"/>
      <c r="DLH14" s="124"/>
      <c r="DLI14" s="124"/>
      <c r="DLJ14" s="124"/>
      <c r="DLK14" s="124"/>
      <c r="DLL14" s="124"/>
      <c r="DLM14" s="124"/>
      <c r="DLN14" s="124"/>
      <c r="DLO14" s="124"/>
      <c r="DLP14" s="124"/>
      <c r="DLQ14" s="124"/>
      <c r="DLR14" s="124"/>
      <c r="DLS14" s="124"/>
      <c r="DLT14" s="124"/>
      <c r="DLU14" s="124"/>
      <c r="DLV14" s="124"/>
      <c r="DLW14" s="124"/>
      <c r="DLX14" s="124"/>
      <c r="DLY14" s="124"/>
      <c r="DLZ14" s="124"/>
      <c r="DMA14" s="124"/>
      <c r="DMB14" s="124"/>
      <c r="DMC14" s="124"/>
      <c r="DMD14" s="124"/>
      <c r="DME14" s="124"/>
      <c r="DMF14" s="124"/>
      <c r="DMG14" s="124"/>
      <c r="DMH14" s="124"/>
      <c r="DMI14" s="124"/>
      <c r="DMJ14" s="124"/>
      <c r="DMK14" s="124"/>
      <c r="DML14" s="124"/>
      <c r="DMM14" s="124"/>
      <c r="DMN14" s="124"/>
      <c r="DMO14" s="124"/>
      <c r="DMP14" s="124"/>
      <c r="DMQ14" s="124"/>
      <c r="DMR14" s="124"/>
      <c r="DMS14" s="124"/>
      <c r="DMT14" s="124"/>
      <c r="DMU14" s="124"/>
      <c r="DMV14" s="124"/>
      <c r="DMW14" s="124"/>
      <c r="DMX14" s="124"/>
      <c r="DMY14" s="124"/>
      <c r="DMZ14" s="124"/>
      <c r="DNA14" s="124"/>
      <c r="DNB14" s="124"/>
      <c r="DNC14" s="124"/>
      <c r="DND14" s="124"/>
      <c r="DNE14" s="124"/>
      <c r="DNF14" s="124"/>
      <c r="DNG14" s="124"/>
      <c r="DNH14" s="124"/>
      <c r="DNI14" s="124"/>
      <c r="DNJ14" s="124"/>
      <c r="DNK14" s="124"/>
      <c r="DNL14" s="124"/>
      <c r="DNM14" s="124"/>
      <c r="DNN14" s="124"/>
      <c r="DNO14" s="124"/>
      <c r="DNP14" s="124"/>
      <c r="DNQ14" s="124"/>
      <c r="DNR14" s="124"/>
      <c r="DNS14" s="124"/>
      <c r="DNT14" s="124"/>
      <c r="DNU14" s="124"/>
      <c r="DNV14" s="124"/>
      <c r="DNW14" s="124"/>
      <c r="DNX14" s="124"/>
      <c r="DNY14" s="124"/>
      <c r="DNZ14" s="124"/>
      <c r="DOA14" s="124"/>
      <c r="DOB14" s="124"/>
      <c r="DOC14" s="124"/>
      <c r="DOD14" s="124"/>
      <c r="DOE14" s="124"/>
      <c r="DOF14" s="124"/>
      <c r="DOG14" s="124"/>
      <c r="DOH14" s="124"/>
      <c r="DOI14" s="124"/>
      <c r="DOJ14" s="124"/>
      <c r="DOK14" s="124"/>
      <c r="DOL14" s="124"/>
      <c r="DOM14" s="124"/>
      <c r="DON14" s="124"/>
      <c r="DOO14" s="124"/>
      <c r="DOP14" s="124"/>
      <c r="DOQ14" s="124"/>
      <c r="DOR14" s="124"/>
      <c r="DOS14" s="124"/>
      <c r="DOT14" s="124"/>
      <c r="DOU14" s="124"/>
      <c r="DOV14" s="124"/>
      <c r="DOW14" s="124"/>
      <c r="DOX14" s="124"/>
      <c r="DOY14" s="124"/>
      <c r="DOZ14" s="124"/>
      <c r="DPA14" s="124"/>
      <c r="DPB14" s="124"/>
      <c r="DPC14" s="124"/>
      <c r="DPD14" s="124"/>
      <c r="DPE14" s="124"/>
      <c r="DPF14" s="124"/>
      <c r="DPG14" s="124"/>
      <c r="DPH14" s="124"/>
      <c r="DPI14" s="124"/>
      <c r="DPJ14" s="124"/>
      <c r="DPK14" s="124"/>
      <c r="DPL14" s="124"/>
      <c r="DPM14" s="124"/>
      <c r="DPN14" s="124"/>
      <c r="DPO14" s="124"/>
      <c r="DPP14" s="124"/>
      <c r="DPQ14" s="124"/>
      <c r="DPR14" s="124"/>
      <c r="DPS14" s="124"/>
      <c r="DPT14" s="124"/>
      <c r="DPU14" s="124"/>
      <c r="DPV14" s="124"/>
      <c r="DPW14" s="124"/>
      <c r="DPX14" s="124"/>
      <c r="DPY14" s="124"/>
      <c r="DPZ14" s="124"/>
      <c r="DQA14" s="124"/>
      <c r="DQB14" s="124"/>
      <c r="DQC14" s="124"/>
      <c r="DQD14" s="124"/>
      <c r="DQE14" s="124"/>
      <c r="DQF14" s="124"/>
      <c r="DQG14" s="124"/>
      <c r="DQH14" s="124"/>
      <c r="DQI14" s="124"/>
      <c r="DQJ14" s="124"/>
      <c r="DQK14" s="124"/>
      <c r="DQL14" s="124"/>
      <c r="DQM14" s="124"/>
      <c r="DQN14" s="124"/>
      <c r="DQO14" s="124"/>
      <c r="DQP14" s="124"/>
      <c r="DQQ14" s="124"/>
      <c r="DQR14" s="124"/>
      <c r="DQS14" s="124"/>
      <c r="DQT14" s="124"/>
      <c r="DQU14" s="124"/>
      <c r="DQV14" s="124"/>
      <c r="DQW14" s="124"/>
      <c r="DQX14" s="124"/>
      <c r="DQY14" s="124"/>
      <c r="DQZ14" s="124"/>
      <c r="DRA14" s="124"/>
      <c r="DRB14" s="124"/>
      <c r="DRC14" s="124"/>
      <c r="DRD14" s="124"/>
      <c r="DRE14" s="124"/>
      <c r="DRF14" s="124"/>
      <c r="DRG14" s="124"/>
      <c r="DRH14" s="124"/>
      <c r="DRI14" s="124"/>
      <c r="DRJ14" s="124"/>
      <c r="DRK14" s="124"/>
      <c r="DRL14" s="124"/>
      <c r="DRM14" s="124"/>
      <c r="DRN14" s="124"/>
      <c r="DRO14" s="124"/>
      <c r="DRP14" s="124"/>
      <c r="DRQ14" s="124"/>
      <c r="DRR14" s="124"/>
      <c r="DRS14" s="124"/>
      <c r="DRT14" s="124"/>
      <c r="DRU14" s="124"/>
      <c r="DRV14" s="124"/>
      <c r="DRW14" s="124"/>
      <c r="DRX14" s="124"/>
      <c r="DRY14" s="124"/>
      <c r="DRZ14" s="124"/>
      <c r="DSA14" s="124"/>
      <c r="DSB14" s="124"/>
      <c r="DSC14" s="124"/>
      <c r="DSD14" s="124"/>
      <c r="DSE14" s="124"/>
      <c r="DSF14" s="124"/>
      <c r="DSG14" s="124"/>
      <c r="DSH14" s="124"/>
      <c r="DSI14" s="124"/>
      <c r="DSJ14" s="124"/>
      <c r="DSK14" s="124"/>
      <c r="DSL14" s="124"/>
      <c r="DSM14" s="124"/>
      <c r="DSN14" s="124"/>
      <c r="DSO14" s="124"/>
      <c r="DSP14" s="124"/>
      <c r="DSQ14" s="124"/>
      <c r="DSR14" s="124"/>
      <c r="DSS14" s="124"/>
      <c r="DST14" s="124"/>
      <c r="DSU14" s="124"/>
      <c r="DSV14" s="124"/>
      <c r="DSW14" s="124"/>
      <c r="DSX14" s="124"/>
      <c r="DSY14" s="124"/>
      <c r="DSZ14" s="124"/>
      <c r="DTA14" s="124"/>
      <c r="DTB14" s="124"/>
      <c r="DTC14" s="124"/>
      <c r="DTD14" s="124"/>
      <c r="DTE14" s="124"/>
      <c r="DTF14" s="124"/>
      <c r="DTG14" s="124"/>
      <c r="DTH14" s="124"/>
      <c r="DTI14" s="124"/>
      <c r="DTJ14" s="124"/>
      <c r="DTK14" s="124"/>
      <c r="DTL14" s="124"/>
      <c r="DTM14" s="124"/>
      <c r="DTN14" s="124"/>
      <c r="DTO14" s="124"/>
      <c r="DTP14" s="124"/>
      <c r="DTQ14" s="124"/>
      <c r="DTR14" s="124"/>
      <c r="DTS14" s="124"/>
      <c r="DTT14" s="124"/>
      <c r="DTU14" s="124"/>
      <c r="DTV14" s="124"/>
      <c r="DTW14" s="124"/>
      <c r="DTX14" s="124"/>
      <c r="DTY14" s="124"/>
      <c r="DTZ14" s="124"/>
      <c r="DUA14" s="124"/>
      <c r="DUB14" s="124"/>
      <c r="DUC14" s="124"/>
      <c r="DUD14" s="124"/>
      <c r="DUE14" s="124"/>
      <c r="DUF14" s="124"/>
      <c r="DUG14" s="124"/>
      <c r="DUH14" s="124"/>
      <c r="DUI14" s="124"/>
      <c r="DUJ14" s="124"/>
      <c r="DUK14" s="124"/>
      <c r="DUL14" s="124"/>
      <c r="DUM14" s="124"/>
      <c r="DUN14" s="124"/>
      <c r="DUO14" s="124"/>
      <c r="DUP14" s="124"/>
      <c r="DUQ14" s="124"/>
      <c r="DUR14" s="124"/>
      <c r="DUS14" s="124"/>
      <c r="DUT14" s="124"/>
      <c r="DUU14" s="124"/>
      <c r="DUV14" s="124"/>
      <c r="DUW14" s="124"/>
      <c r="DUX14" s="124"/>
      <c r="DUY14" s="124"/>
      <c r="DUZ14" s="124"/>
      <c r="DVA14" s="124"/>
      <c r="DVB14" s="124"/>
      <c r="DVC14" s="124"/>
      <c r="DVD14" s="124"/>
      <c r="DVE14" s="124"/>
      <c r="DVF14" s="124"/>
      <c r="DVG14" s="124"/>
      <c r="DVH14" s="124"/>
      <c r="DVI14" s="124"/>
      <c r="DVJ14" s="124"/>
      <c r="DVK14" s="124"/>
      <c r="DVL14" s="124"/>
      <c r="DVM14" s="124"/>
      <c r="DVN14" s="124"/>
      <c r="DVO14" s="124"/>
      <c r="DVP14" s="124"/>
      <c r="DVQ14" s="124"/>
      <c r="DVR14" s="124"/>
      <c r="DVS14" s="124"/>
      <c r="DVT14" s="124"/>
      <c r="DVU14" s="124"/>
      <c r="DVV14" s="124"/>
      <c r="DVW14" s="124"/>
      <c r="DVX14" s="124"/>
      <c r="DVY14" s="124"/>
      <c r="DVZ14" s="124"/>
      <c r="DWA14" s="124"/>
      <c r="DWB14" s="124"/>
      <c r="DWC14" s="124"/>
      <c r="DWD14" s="124"/>
      <c r="DWE14" s="124"/>
      <c r="DWF14" s="124"/>
      <c r="DWG14" s="124"/>
      <c r="DWH14" s="124"/>
      <c r="DWI14" s="124"/>
      <c r="DWJ14" s="124"/>
      <c r="DWK14" s="124"/>
      <c r="DWL14" s="124"/>
      <c r="DWM14" s="124"/>
      <c r="DWN14" s="124"/>
      <c r="DWO14" s="124"/>
      <c r="DWP14" s="124"/>
      <c r="DWQ14" s="124"/>
      <c r="DWR14" s="124"/>
      <c r="DWS14" s="124"/>
      <c r="DWT14" s="124"/>
      <c r="DWU14" s="124"/>
      <c r="DWV14" s="124"/>
      <c r="DWW14" s="124"/>
      <c r="DWX14" s="124"/>
      <c r="DWY14" s="124"/>
      <c r="DWZ14" s="124"/>
      <c r="DXA14" s="124"/>
      <c r="DXB14" s="124"/>
      <c r="DXC14" s="124"/>
      <c r="DXD14" s="124"/>
      <c r="DXE14" s="124"/>
      <c r="DXF14" s="124"/>
      <c r="DXG14" s="124"/>
      <c r="DXH14" s="124"/>
      <c r="DXI14" s="124"/>
      <c r="DXJ14" s="124"/>
      <c r="DXK14" s="124"/>
      <c r="DXL14" s="124"/>
      <c r="DXM14" s="124"/>
      <c r="DXN14" s="124"/>
      <c r="DXO14" s="124"/>
      <c r="DXP14" s="124"/>
      <c r="DXQ14" s="124"/>
      <c r="DXR14" s="124"/>
      <c r="DXS14" s="124"/>
      <c r="DXT14" s="124"/>
      <c r="DXU14" s="124"/>
      <c r="DXV14" s="124"/>
      <c r="DXW14" s="124"/>
      <c r="DXX14" s="124"/>
      <c r="DXY14" s="124"/>
      <c r="DXZ14" s="124"/>
      <c r="DYA14" s="124"/>
      <c r="DYB14" s="124"/>
      <c r="DYC14" s="124"/>
      <c r="DYD14" s="124"/>
      <c r="DYE14" s="124"/>
      <c r="DYF14" s="124"/>
      <c r="DYG14" s="124"/>
      <c r="DYH14" s="124"/>
      <c r="DYI14" s="124"/>
      <c r="DYJ14" s="124"/>
      <c r="DYK14" s="124"/>
      <c r="DYL14" s="124"/>
      <c r="DYM14" s="124"/>
      <c r="DYN14" s="124"/>
      <c r="DYO14" s="124"/>
      <c r="DYP14" s="124"/>
      <c r="DYQ14" s="124"/>
      <c r="DYR14" s="124"/>
      <c r="DYS14" s="124"/>
      <c r="DYT14" s="124"/>
      <c r="DYU14" s="124"/>
      <c r="DYV14" s="124"/>
      <c r="DYW14" s="124"/>
      <c r="DYX14" s="124"/>
      <c r="DYY14" s="124"/>
      <c r="DYZ14" s="124"/>
      <c r="DZA14" s="124"/>
      <c r="DZB14" s="124"/>
      <c r="DZC14" s="124"/>
      <c r="DZD14" s="124"/>
      <c r="DZE14" s="124"/>
      <c r="DZF14" s="124"/>
      <c r="DZG14" s="124"/>
      <c r="DZH14" s="124"/>
      <c r="DZI14" s="124"/>
      <c r="DZJ14" s="124"/>
      <c r="DZK14" s="124"/>
      <c r="DZL14" s="124"/>
      <c r="DZM14" s="124"/>
      <c r="DZN14" s="124"/>
      <c r="DZO14" s="124"/>
      <c r="DZP14" s="124"/>
      <c r="DZQ14" s="124"/>
      <c r="DZR14" s="124"/>
      <c r="DZS14" s="124"/>
      <c r="DZT14" s="124"/>
      <c r="DZU14" s="124"/>
      <c r="DZV14" s="124"/>
      <c r="DZW14" s="124"/>
      <c r="DZX14" s="124"/>
      <c r="DZY14" s="124"/>
      <c r="DZZ14" s="124"/>
      <c r="EAA14" s="124"/>
      <c r="EAB14" s="124"/>
      <c r="EAC14" s="124"/>
      <c r="EAD14" s="124"/>
      <c r="EAE14" s="124"/>
      <c r="EAF14" s="124"/>
      <c r="EAG14" s="124"/>
      <c r="EAH14" s="124"/>
      <c r="EAI14" s="124"/>
      <c r="EAJ14" s="124"/>
      <c r="EAK14" s="124"/>
      <c r="EAL14" s="124"/>
      <c r="EAM14" s="124"/>
      <c r="EAN14" s="124"/>
      <c r="EAO14" s="124"/>
      <c r="EAP14" s="124"/>
      <c r="EAQ14" s="124"/>
      <c r="EAR14" s="124"/>
      <c r="EAS14" s="124"/>
      <c r="EAT14" s="124"/>
      <c r="EAU14" s="124"/>
      <c r="EAV14" s="124"/>
      <c r="EAW14" s="124"/>
      <c r="EAX14" s="124"/>
      <c r="EAY14" s="124"/>
      <c r="EAZ14" s="124"/>
      <c r="EBA14" s="124"/>
      <c r="EBB14" s="124"/>
      <c r="EBC14" s="124"/>
      <c r="EBD14" s="124"/>
      <c r="EBE14" s="124"/>
      <c r="EBF14" s="124"/>
      <c r="EBG14" s="124"/>
      <c r="EBH14" s="124"/>
      <c r="EBI14" s="124"/>
      <c r="EBJ14" s="124"/>
      <c r="EBK14" s="124"/>
      <c r="EBL14" s="124"/>
      <c r="EBM14" s="124"/>
      <c r="EBN14" s="124"/>
      <c r="EBO14" s="124"/>
      <c r="EBP14" s="124"/>
      <c r="EBQ14" s="124"/>
      <c r="EBR14" s="124"/>
      <c r="EBS14" s="124"/>
      <c r="EBT14" s="124"/>
      <c r="EBU14" s="124"/>
      <c r="EBV14" s="124"/>
      <c r="EBW14" s="124"/>
      <c r="EBX14" s="124"/>
      <c r="EBY14" s="124"/>
      <c r="EBZ14" s="124"/>
      <c r="ECA14" s="124"/>
      <c r="ECB14" s="124"/>
      <c r="ECC14" s="124"/>
      <c r="ECD14" s="124"/>
      <c r="ECE14" s="124"/>
      <c r="ECF14" s="124"/>
      <c r="ECG14" s="124"/>
      <c r="ECH14" s="124"/>
      <c r="ECI14" s="124"/>
      <c r="ECJ14" s="124"/>
      <c r="ECK14" s="124"/>
      <c r="ECL14" s="124"/>
      <c r="ECM14" s="124"/>
      <c r="ECN14" s="124"/>
      <c r="ECO14" s="124"/>
      <c r="ECP14" s="124"/>
      <c r="ECQ14" s="124"/>
      <c r="ECR14" s="124"/>
      <c r="ECS14" s="124"/>
      <c r="ECT14" s="124"/>
      <c r="ECU14" s="124"/>
      <c r="ECV14" s="124"/>
      <c r="ECW14" s="124"/>
      <c r="ECX14" s="124"/>
      <c r="ECY14" s="124"/>
      <c r="ECZ14" s="124"/>
      <c r="EDA14" s="124"/>
      <c r="EDB14" s="124"/>
      <c r="EDC14" s="124"/>
      <c r="EDD14" s="124"/>
      <c r="EDE14" s="124"/>
      <c r="EDF14" s="124"/>
      <c r="EDG14" s="124"/>
      <c r="EDH14" s="124"/>
      <c r="EDI14" s="124"/>
      <c r="EDJ14" s="124"/>
      <c r="EDK14" s="124"/>
      <c r="EDL14" s="124"/>
      <c r="EDM14" s="124"/>
      <c r="EDN14" s="124"/>
      <c r="EDO14" s="124"/>
      <c r="EDP14" s="124"/>
      <c r="EDQ14" s="124"/>
      <c r="EDR14" s="124"/>
      <c r="EDS14" s="124"/>
      <c r="EDT14" s="124"/>
      <c r="EDU14" s="124"/>
      <c r="EDV14" s="124"/>
      <c r="EDW14" s="124"/>
      <c r="EDX14" s="124"/>
      <c r="EDY14" s="124"/>
      <c r="EDZ14" s="124"/>
      <c r="EEA14" s="124"/>
      <c r="EEB14" s="124"/>
      <c r="EEC14" s="124"/>
      <c r="EED14" s="124"/>
      <c r="EEE14" s="124"/>
      <c r="EEF14" s="124"/>
      <c r="EEG14" s="124"/>
      <c r="EEH14" s="124"/>
      <c r="EEI14" s="124"/>
      <c r="EEJ14" s="124"/>
      <c r="EEK14" s="124"/>
      <c r="EEL14" s="124"/>
      <c r="EEM14" s="124"/>
      <c r="EEN14" s="124"/>
      <c r="EEO14" s="124"/>
      <c r="EEP14" s="124"/>
      <c r="EEQ14" s="124"/>
      <c r="EER14" s="124"/>
      <c r="EES14" s="124"/>
      <c r="EET14" s="124"/>
      <c r="EEU14" s="124"/>
      <c r="EEV14" s="124"/>
      <c r="EEW14" s="124"/>
      <c r="EEX14" s="124"/>
      <c r="EEY14" s="124"/>
      <c r="EEZ14" s="124"/>
      <c r="EFA14" s="124"/>
      <c r="EFB14" s="124"/>
      <c r="EFC14" s="124"/>
      <c r="EFD14" s="124"/>
      <c r="EFE14" s="124"/>
      <c r="EFF14" s="124"/>
      <c r="EFG14" s="124"/>
      <c r="EFH14" s="124"/>
      <c r="EFI14" s="124"/>
      <c r="EFJ14" s="124"/>
      <c r="EFK14" s="124"/>
      <c r="EFL14" s="124"/>
      <c r="EFM14" s="124"/>
      <c r="EFN14" s="124"/>
      <c r="EFO14" s="124"/>
      <c r="EFP14" s="124"/>
      <c r="EFQ14" s="124"/>
      <c r="EFR14" s="124"/>
      <c r="EFS14" s="124"/>
      <c r="EFT14" s="124"/>
      <c r="EFU14" s="124"/>
      <c r="EFV14" s="124"/>
      <c r="EFW14" s="124"/>
      <c r="EFX14" s="124"/>
      <c r="EFY14" s="124"/>
      <c r="EFZ14" s="124"/>
      <c r="EGA14" s="124"/>
      <c r="EGB14" s="124"/>
      <c r="EGC14" s="124"/>
      <c r="EGD14" s="124"/>
      <c r="EGE14" s="124"/>
      <c r="EGF14" s="124"/>
      <c r="EGG14" s="124"/>
      <c r="EGH14" s="124"/>
      <c r="EGI14" s="124"/>
      <c r="EGJ14" s="124"/>
      <c r="EGK14" s="124"/>
      <c r="EGL14" s="124"/>
      <c r="EGM14" s="124"/>
      <c r="EGN14" s="124"/>
      <c r="EGO14" s="124"/>
      <c r="EGP14" s="124"/>
      <c r="EGQ14" s="124"/>
      <c r="EGR14" s="124"/>
      <c r="EGS14" s="124"/>
      <c r="EGT14" s="124"/>
      <c r="EGU14" s="124"/>
      <c r="EGV14" s="124"/>
      <c r="EGW14" s="124"/>
      <c r="EGX14" s="124"/>
      <c r="EGY14" s="124"/>
      <c r="EGZ14" s="124"/>
      <c r="EHA14" s="124"/>
      <c r="EHB14" s="124"/>
      <c r="EHC14" s="124"/>
      <c r="EHD14" s="124"/>
      <c r="EHE14" s="124"/>
      <c r="EHF14" s="124"/>
      <c r="EHG14" s="124"/>
      <c r="EHH14" s="124"/>
      <c r="EHI14" s="124"/>
      <c r="EHJ14" s="124"/>
      <c r="EHK14" s="124"/>
      <c r="EHL14" s="124"/>
      <c r="EHM14" s="124"/>
      <c r="EHN14" s="124"/>
      <c r="EHO14" s="124"/>
      <c r="EHP14" s="124"/>
      <c r="EHQ14" s="124"/>
      <c r="EHR14" s="124"/>
      <c r="EHS14" s="124"/>
      <c r="EHT14" s="124"/>
      <c r="EHU14" s="124"/>
      <c r="EHV14" s="124"/>
      <c r="EHW14" s="124"/>
      <c r="EHX14" s="124"/>
      <c r="EHY14" s="124"/>
      <c r="EHZ14" s="124"/>
      <c r="EIA14" s="124"/>
      <c r="EIB14" s="124"/>
      <c r="EIC14" s="124"/>
      <c r="EID14" s="124"/>
      <c r="EIE14" s="124"/>
      <c r="EIF14" s="124"/>
      <c r="EIG14" s="124"/>
      <c r="EIH14" s="124"/>
      <c r="EII14" s="124"/>
      <c r="EIJ14" s="124"/>
      <c r="EIK14" s="124"/>
      <c r="EIL14" s="124"/>
      <c r="EIM14" s="124"/>
      <c r="EIN14" s="124"/>
      <c r="EIO14" s="124"/>
      <c r="EIP14" s="124"/>
      <c r="EIQ14" s="124"/>
      <c r="EIR14" s="124"/>
      <c r="EIS14" s="124"/>
      <c r="EIT14" s="124"/>
      <c r="EIU14" s="124"/>
      <c r="EIV14" s="124"/>
      <c r="EIW14" s="124"/>
      <c r="EIX14" s="124"/>
      <c r="EIY14" s="124"/>
      <c r="EIZ14" s="124"/>
      <c r="EJA14" s="124"/>
      <c r="EJB14" s="124"/>
      <c r="EJC14" s="124"/>
      <c r="EJD14" s="124"/>
      <c r="EJE14" s="124"/>
      <c r="EJF14" s="124"/>
      <c r="EJG14" s="124"/>
      <c r="EJH14" s="124"/>
      <c r="EJI14" s="124"/>
      <c r="EJJ14" s="124"/>
      <c r="EJK14" s="124"/>
      <c r="EJL14" s="124"/>
      <c r="EJM14" s="124"/>
      <c r="EJN14" s="124"/>
      <c r="EJO14" s="124"/>
      <c r="EJP14" s="124"/>
      <c r="EJQ14" s="124"/>
      <c r="EJR14" s="124"/>
      <c r="EJS14" s="124"/>
      <c r="EJT14" s="124"/>
      <c r="EJU14" s="124"/>
      <c r="EJV14" s="124"/>
      <c r="EJW14" s="124"/>
      <c r="EJX14" s="124"/>
      <c r="EJY14" s="124"/>
      <c r="EJZ14" s="124"/>
      <c r="EKA14" s="124"/>
      <c r="EKB14" s="124"/>
      <c r="EKC14" s="124"/>
      <c r="EKD14" s="124"/>
      <c r="EKE14" s="124"/>
      <c r="EKF14" s="124"/>
      <c r="EKG14" s="124"/>
      <c r="EKH14" s="124"/>
      <c r="EKI14" s="124"/>
      <c r="EKJ14" s="124"/>
      <c r="EKK14" s="124"/>
      <c r="EKL14" s="124"/>
      <c r="EKM14" s="124"/>
      <c r="EKN14" s="124"/>
      <c r="EKO14" s="124"/>
      <c r="EKP14" s="124"/>
      <c r="EKQ14" s="124"/>
      <c r="EKR14" s="124"/>
      <c r="EKS14" s="124"/>
      <c r="EKT14" s="124"/>
      <c r="EKU14" s="124"/>
      <c r="EKV14" s="124"/>
      <c r="EKW14" s="124"/>
      <c r="EKX14" s="124"/>
      <c r="EKY14" s="124"/>
      <c r="EKZ14" s="124"/>
      <c r="ELA14" s="124"/>
      <c r="ELB14" s="124"/>
      <c r="ELC14" s="124"/>
      <c r="ELD14" s="124"/>
      <c r="ELE14" s="124"/>
      <c r="ELF14" s="124"/>
      <c r="ELG14" s="124"/>
      <c r="ELH14" s="124"/>
      <c r="ELI14" s="124"/>
      <c r="ELJ14" s="124"/>
      <c r="ELK14" s="124"/>
      <c r="ELL14" s="124"/>
      <c r="ELM14" s="124"/>
      <c r="ELN14" s="124"/>
      <c r="ELO14" s="124"/>
      <c r="ELP14" s="124"/>
      <c r="ELQ14" s="124"/>
      <c r="ELR14" s="124"/>
      <c r="ELS14" s="124"/>
      <c r="ELT14" s="124"/>
      <c r="ELU14" s="124"/>
      <c r="ELV14" s="124"/>
      <c r="ELW14" s="124"/>
      <c r="ELX14" s="124"/>
      <c r="ELY14" s="124"/>
      <c r="ELZ14" s="124"/>
      <c r="EMA14" s="124"/>
      <c r="EMB14" s="124"/>
      <c r="EMC14" s="124"/>
      <c r="EMD14" s="124"/>
      <c r="EME14" s="124"/>
      <c r="EMF14" s="124"/>
      <c r="EMG14" s="124"/>
      <c r="EMH14" s="124"/>
      <c r="EMI14" s="124"/>
      <c r="EMJ14" s="124"/>
      <c r="EMK14" s="124"/>
      <c r="EML14" s="124"/>
      <c r="EMM14" s="124"/>
      <c r="EMN14" s="124"/>
      <c r="EMO14" s="124"/>
      <c r="EMP14" s="124"/>
      <c r="EMQ14" s="124"/>
      <c r="EMR14" s="124"/>
      <c r="EMS14" s="124"/>
      <c r="EMT14" s="124"/>
      <c r="EMU14" s="124"/>
      <c r="EMV14" s="124"/>
      <c r="EMW14" s="124"/>
      <c r="EMX14" s="124"/>
      <c r="EMY14" s="124"/>
      <c r="EMZ14" s="124"/>
      <c r="ENA14" s="124"/>
      <c r="ENB14" s="124"/>
      <c r="ENC14" s="124"/>
      <c r="END14" s="124"/>
      <c r="ENE14" s="124"/>
      <c r="ENF14" s="124"/>
      <c r="ENG14" s="124"/>
      <c r="ENH14" s="124"/>
      <c r="ENI14" s="124"/>
      <c r="ENJ14" s="124"/>
      <c r="ENK14" s="124"/>
      <c r="ENL14" s="124"/>
      <c r="ENM14" s="124"/>
      <c r="ENN14" s="124"/>
      <c r="ENO14" s="124"/>
      <c r="ENP14" s="124"/>
      <c r="ENQ14" s="124"/>
      <c r="ENR14" s="124"/>
      <c r="ENS14" s="124"/>
      <c r="ENT14" s="124"/>
      <c r="ENU14" s="124"/>
      <c r="ENV14" s="124"/>
      <c r="ENW14" s="124"/>
      <c r="ENX14" s="124"/>
      <c r="ENY14" s="124"/>
      <c r="ENZ14" s="124"/>
      <c r="EOA14" s="124"/>
      <c r="EOB14" s="124"/>
      <c r="EOC14" s="124"/>
      <c r="EOD14" s="124"/>
      <c r="EOE14" s="124"/>
      <c r="EOF14" s="124"/>
      <c r="EOG14" s="124"/>
      <c r="EOH14" s="124"/>
      <c r="EOI14" s="124"/>
      <c r="EOJ14" s="124"/>
      <c r="EOK14" s="124"/>
      <c r="EOL14" s="124"/>
      <c r="EOM14" s="124"/>
      <c r="EON14" s="124"/>
      <c r="EOO14" s="124"/>
      <c r="EOP14" s="124"/>
      <c r="EOQ14" s="124"/>
      <c r="EOR14" s="124"/>
      <c r="EOS14" s="124"/>
      <c r="EOT14" s="124"/>
      <c r="EOU14" s="124"/>
      <c r="EOV14" s="124"/>
      <c r="EOW14" s="124"/>
      <c r="EOX14" s="124"/>
      <c r="EOY14" s="124"/>
      <c r="EOZ14" s="124"/>
      <c r="EPA14" s="124"/>
      <c r="EPB14" s="124"/>
      <c r="EPC14" s="124"/>
      <c r="EPD14" s="124"/>
      <c r="EPE14" s="124"/>
      <c r="EPF14" s="124"/>
      <c r="EPG14" s="124"/>
      <c r="EPH14" s="124"/>
      <c r="EPI14" s="124"/>
      <c r="EPJ14" s="124"/>
      <c r="EPK14" s="124"/>
      <c r="EPL14" s="124"/>
      <c r="EPM14" s="124"/>
      <c r="EPN14" s="124"/>
      <c r="EPO14" s="124"/>
      <c r="EPP14" s="124"/>
      <c r="EPQ14" s="124"/>
      <c r="EPR14" s="124"/>
      <c r="EPS14" s="124"/>
      <c r="EPT14" s="124"/>
      <c r="EPU14" s="124"/>
      <c r="EPV14" s="124"/>
      <c r="EPW14" s="124"/>
      <c r="EPX14" s="124"/>
      <c r="EPY14" s="124"/>
      <c r="EPZ14" s="124"/>
      <c r="EQA14" s="124"/>
      <c r="EQB14" s="124"/>
      <c r="EQC14" s="124"/>
      <c r="EQD14" s="124"/>
      <c r="EQE14" s="124"/>
      <c r="EQF14" s="124"/>
      <c r="EQG14" s="124"/>
      <c r="EQH14" s="124"/>
      <c r="EQI14" s="124"/>
      <c r="EQJ14" s="124"/>
      <c r="EQK14" s="124"/>
      <c r="EQL14" s="124"/>
      <c r="EQM14" s="124"/>
      <c r="EQN14" s="124"/>
      <c r="EQO14" s="124"/>
      <c r="EQP14" s="124"/>
      <c r="EQQ14" s="124"/>
      <c r="EQR14" s="124"/>
      <c r="EQS14" s="124"/>
      <c r="EQT14" s="124"/>
      <c r="EQU14" s="124"/>
      <c r="EQV14" s="124"/>
      <c r="EQW14" s="124"/>
      <c r="EQX14" s="124"/>
      <c r="EQY14" s="124"/>
      <c r="EQZ14" s="124"/>
      <c r="ERA14" s="124"/>
      <c r="ERB14" s="124"/>
      <c r="ERC14" s="124"/>
      <c r="ERD14" s="124"/>
      <c r="ERE14" s="124"/>
      <c r="ERF14" s="124"/>
      <c r="ERG14" s="124"/>
      <c r="ERH14" s="124"/>
      <c r="ERI14" s="124"/>
      <c r="ERJ14" s="124"/>
      <c r="ERK14" s="124"/>
      <c r="ERL14" s="124"/>
      <c r="ERM14" s="124"/>
      <c r="ERN14" s="124"/>
      <c r="ERO14" s="124"/>
      <c r="ERP14" s="124"/>
      <c r="ERQ14" s="124"/>
      <c r="ERR14" s="124"/>
      <c r="ERS14" s="124"/>
      <c r="ERT14" s="124"/>
      <c r="ERU14" s="124"/>
      <c r="ERV14" s="124"/>
      <c r="ERW14" s="124"/>
      <c r="ERX14" s="124"/>
      <c r="ERY14" s="124"/>
      <c r="ERZ14" s="124"/>
      <c r="ESA14" s="124"/>
      <c r="ESB14" s="124"/>
      <c r="ESC14" s="124"/>
      <c r="ESD14" s="124"/>
      <c r="ESE14" s="124"/>
      <c r="ESF14" s="124"/>
      <c r="ESG14" s="124"/>
      <c r="ESH14" s="124"/>
      <c r="ESI14" s="124"/>
      <c r="ESJ14" s="124"/>
      <c r="ESK14" s="124"/>
      <c r="ESL14" s="124"/>
      <c r="ESM14" s="124"/>
      <c r="ESN14" s="124"/>
      <c r="ESO14" s="124"/>
      <c r="ESP14" s="124"/>
      <c r="ESQ14" s="124"/>
      <c r="ESR14" s="124"/>
      <c r="ESS14" s="124"/>
      <c r="EST14" s="124"/>
      <c r="ESU14" s="124"/>
      <c r="ESV14" s="124"/>
      <c r="ESW14" s="124"/>
      <c r="ESX14" s="124"/>
      <c r="ESY14" s="124"/>
      <c r="ESZ14" s="124"/>
      <c r="ETA14" s="124"/>
      <c r="ETB14" s="124"/>
      <c r="ETC14" s="124"/>
      <c r="ETD14" s="124"/>
      <c r="ETE14" s="124"/>
      <c r="ETF14" s="124"/>
      <c r="ETG14" s="124"/>
      <c r="ETH14" s="124"/>
      <c r="ETI14" s="124"/>
      <c r="ETJ14" s="124"/>
      <c r="ETK14" s="124"/>
      <c r="ETL14" s="124"/>
      <c r="ETM14" s="124"/>
      <c r="ETN14" s="124"/>
      <c r="ETO14" s="124"/>
      <c r="ETP14" s="124"/>
      <c r="ETQ14" s="124"/>
      <c r="ETR14" s="124"/>
      <c r="ETS14" s="124"/>
      <c r="ETT14" s="124"/>
      <c r="ETU14" s="124"/>
      <c r="ETV14" s="124"/>
      <c r="ETW14" s="124"/>
      <c r="ETX14" s="124"/>
      <c r="ETY14" s="124"/>
      <c r="ETZ14" s="124"/>
      <c r="EUA14" s="124"/>
      <c r="EUB14" s="124"/>
      <c r="EUC14" s="124"/>
      <c r="EUD14" s="124"/>
      <c r="EUE14" s="124"/>
      <c r="EUF14" s="124"/>
      <c r="EUG14" s="124"/>
      <c r="EUH14" s="124"/>
      <c r="EUI14" s="124"/>
      <c r="EUJ14" s="124"/>
      <c r="EUK14" s="124"/>
      <c r="EUL14" s="124"/>
      <c r="EUM14" s="124"/>
      <c r="EUN14" s="124"/>
      <c r="EUO14" s="124"/>
      <c r="EUP14" s="124"/>
      <c r="EUQ14" s="124"/>
      <c r="EUR14" s="124"/>
      <c r="EUS14" s="124"/>
      <c r="EUT14" s="124"/>
      <c r="EUU14" s="124"/>
      <c r="EUV14" s="124"/>
      <c r="EUW14" s="124"/>
      <c r="EUX14" s="124"/>
      <c r="EUY14" s="124"/>
      <c r="EUZ14" s="124"/>
      <c r="EVA14" s="124"/>
      <c r="EVB14" s="124"/>
      <c r="EVC14" s="124"/>
      <c r="EVD14" s="124"/>
      <c r="EVE14" s="124"/>
      <c r="EVF14" s="124"/>
      <c r="EVG14" s="124"/>
      <c r="EVH14" s="124"/>
      <c r="EVI14" s="124"/>
      <c r="EVJ14" s="124"/>
      <c r="EVK14" s="124"/>
      <c r="EVL14" s="124"/>
      <c r="EVM14" s="124"/>
      <c r="EVN14" s="124"/>
      <c r="EVO14" s="124"/>
      <c r="EVP14" s="124"/>
      <c r="EVQ14" s="124"/>
      <c r="EVR14" s="124"/>
      <c r="EVS14" s="124"/>
      <c r="EVT14" s="124"/>
      <c r="EVU14" s="124"/>
      <c r="EVV14" s="124"/>
      <c r="EVW14" s="124"/>
      <c r="EVX14" s="124"/>
      <c r="EVY14" s="124"/>
      <c r="EVZ14" s="124"/>
      <c r="EWA14" s="124"/>
      <c r="EWB14" s="124"/>
      <c r="EWC14" s="124"/>
      <c r="EWD14" s="124"/>
      <c r="EWE14" s="124"/>
      <c r="EWF14" s="124"/>
      <c r="EWG14" s="124"/>
      <c r="EWH14" s="124"/>
      <c r="EWI14" s="124"/>
      <c r="EWJ14" s="124"/>
      <c r="EWK14" s="124"/>
      <c r="EWL14" s="124"/>
      <c r="EWM14" s="124"/>
      <c r="EWN14" s="124"/>
      <c r="EWO14" s="124"/>
      <c r="EWP14" s="124"/>
      <c r="EWQ14" s="124"/>
      <c r="EWR14" s="124"/>
      <c r="EWS14" s="124"/>
      <c r="EWT14" s="124"/>
      <c r="EWU14" s="124"/>
      <c r="EWV14" s="124"/>
      <c r="EWW14" s="124"/>
      <c r="EWX14" s="124"/>
      <c r="EWY14" s="124"/>
      <c r="EWZ14" s="124"/>
      <c r="EXA14" s="124"/>
      <c r="EXB14" s="124"/>
      <c r="EXC14" s="124"/>
      <c r="EXD14" s="124"/>
      <c r="EXE14" s="124"/>
      <c r="EXF14" s="124"/>
      <c r="EXG14" s="124"/>
      <c r="EXH14" s="124"/>
      <c r="EXI14" s="124"/>
      <c r="EXJ14" s="124"/>
      <c r="EXK14" s="124"/>
      <c r="EXL14" s="124"/>
      <c r="EXM14" s="124"/>
      <c r="EXN14" s="124"/>
      <c r="EXO14" s="124"/>
      <c r="EXP14" s="124"/>
      <c r="EXQ14" s="124"/>
      <c r="EXR14" s="124"/>
      <c r="EXS14" s="124"/>
      <c r="EXT14" s="124"/>
      <c r="EXU14" s="124"/>
      <c r="EXV14" s="124"/>
      <c r="EXW14" s="124"/>
      <c r="EXX14" s="124"/>
      <c r="EXY14" s="124"/>
      <c r="EXZ14" s="124"/>
      <c r="EYA14" s="124"/>
      <c r="EYB14" s="124"/>
      <c r="EYC14" s="124"/>
      <c r="EYD14" s="124"/>
      <c r="EYE14" s="124"/>
      <c r="EYF14" s="124"/>
      <c r="EYG14" s="124"/>
      <c r="EYH14" s="124"/>
      <c r="EYI14" s="124"/>
      <c r="EYJ14" s="124"/>
      <c r="EYK14" s="124"/>
      <c r="EYL14" s="124"/>
      <c r="EYM14" s="124"/>
      <c r="EYN14" s="124"/>
      <c r="EYO14" s="124"/>
      <c r="EYP14" s="124"/>
      <c r="EYQ14" s="124"/>
      <c r="EYR14" s="124"/>
      <c r="EYS14" s="124"/>
      <c r="EYT14" s="124"/>
      <c r="EYU14" s="124"/>
      <c r="EYV14" s="124"/>
      <c r="EYW14" s="124"/>
      <c r="EYX14" s="124"/>
      <c r="EYY14" s="124"/>
      <c r="EYZ14" s="124"/>
      <c r="EZA14" s="124"/>
      <c r="EZB14" s="124"/>
      <c r="EZC14" s="124"/>
      <c r="EZD14" s="124"/>
      <c r="EZE14" s="124"/>
      <c r="EZF14" s="124"/>
      <c r="EZG14" s="124"/>
      <c r="EZH14" s="124"/>
      <c r="EZI14" s="124"/>
      <c r="EZJ14" s="124"/>
      <c r="EZK14" s="124"/>
      <c r="EZL14" s="124"/>
      <c r="EZM14" s="124"/>
      <c r="EZN14" s="124"/>
      <c r="EZO14" s="124"/>
      <c r="EZP14" s="124"/>
      <c r="EZQ14" s="124"/>
      <c r="EZR14" s="124"/>
      <c r="EZS14" s="124"/>
      <c r="EZT14" s="124"/>
      <c r="EZU14" s="124"/>
      <c r="EZV14" s="124"/>
      <c r="EZW14" s="124"/>
      <c r="EZX14" s="124"/>
      <c r="EZY14" s="124"/>
      <c r="EZZ14" s="124"/>
      <c r="FAA14" s="124"/>
      <c r="FAB14" s="124"/>
      <c r="FAC14" s="124"/>
      <c r="FAD14" s="124"/>
      <c r="FAE14" s="124"/>
      <c r="FAF14" s="124"/>
      <c r="FAG14" s="124"/>
      <c r="FAH14" s="124"/>
      <c r="FAI14" s="124"/>
      <c r="FAJ14" s="124"/>
      <c r="FAK14" s="124"/>
      <c r="FAL14" s="124"/>
      <c r="FAM14" s="124"/>
      <c r="FAN14" s="124"/>
      <c r="FAO14" s="124"/>
      <c r="FAP14" s="124"/>
      <c r="FAQ14" s="124"/>
      <c r="FAR14" s="124"/>
      <c r="FAS14" s="124"/>
      <c r="FAT14" s="124"/>
      <c r="FAU14" s="124"/>
      <c r="FAV14" s="124"/>
      <c r="FAW14" s="124"/>
      <c r="FAX14" s="124"/>
      <c r="FAY14" s="124"/>
      <c r="FAZ14" s="124"/>
      <c r="FBA14" s="124"/>
      <c r="FBB14" s="124"/>
      <c r="FBC14" s="124"/>
      <c r="FBD14" s="124"/>
      <c r="FBE14" s="124"/>
      <c r="FBF14" s="124"/>
      <c r="FBG14" s="124"/>
      <c r="FBH14" s="124"/>
      <c r="FBI14" s="124"/>
      <c r="FBJ14" s="124"/>
      <c r="FBK14" s="124"/>
      <c r="FBL14" s="124"/>
      <c r="FBM14" s="124"/>
      <c r="FBN14" s="124"/>
      <c r="FBO14" s="124"/>
      <c r="FBP14" s="124"/>
      <c r="FBQ14" s="124"/>
      <c r="FBR14" s="124"/>
      <c r="FBS14" s="124"/>
      <c r="FBT14" s="124"/>
      <c r="FBU14" s="124"/>
      <c r="FBV14" s="124"/>
      <c r="FBW14" s="124"/>
      <c r="FBX14" s="124"/>
      <c r="FBY14" s="124"/>
      <c r="FBZ14" s="124"/>
      <c r="FCA14" s="124"/>
      <c r="FCB14" s="124"/>
      <c r="FCC14" s="124"/>
      <c r="FCD14" s="124"/>
      <c r="FCE14" s="124"/>
      <c r="FCF14" s="124"/>
      <c r="FCG14" s="124"/>
      <c r="FCH14" s="124"/>
      <c r="FCI14" s="124"/>
      <c r="FCJ14" s="124"/>
      <c r="FCK14" s="124"/>
      <c r="FCL14" s="124"/>
      <c r="FCM14" s="124"/>
      <c r="FCN14" s="124"/>
      <c r="FCO14" s="124"/>
      <c r="FCP14" s="124"/>
      <c r="FCQ14" s="124"/>
      <c r="FCR14" s="124"/>
      <c r="FCS14" s="124"/>
      <c r="FCT14" s="124"/>
      <c r="FCU14" s="124"/>
      <c r="FCV14" s="124"/>
      <c r="FCW14" s="124"/>
      <c r="FCX14" s="124"/>
      <c r="FCY14" s="124"/>
      <c r="FCZ14" s="124"/>
      <c r="FDA14" s="124"/>
      <c r="FDB14" s="124"/>
      <c r="FDC14" s="124"/>
      <c r="FDD14" s="124"/>
      <c r="FDE14" s="124"/>
      <c r="FDF14" s="124"/>
      <c r="FDG14" s="124"/>
      <c r="FDH14" s="124"/>
      <c r="FDI14" s="124"/>
      <c r="FDJ14" s="124"/>
      <c r="FDK14" s="124"/>
      <c r="FDL14" s="124"/>
      <c r="FDM14" s="124"/>
      <c r="FDN14" s="124"/>
      <c r="FDO14" s="124"/>
      <c r="FDP14" s="124"/>
      <c r="FDQ14" s="124"/>
      <c r="FDR14" s="124"/>
      <c r="FDS14" s="124"/>
      <c r="FDT14" s="124"/>
      <c r="FDU14" s="124"/>
      <c r="FDV14" s="124"/>
      <c r="FDW14" s="124"/>
      <c r="FDX14" s="124"/>
      <c r="FDY14" s="124"/>
      <c r="FDZ14" s="124"/>
      <c r="FEA14" s="124"/>
      <c r="FEB14" s="124"/>
      <c r="FEC14" s="124"/>
      <c r="FED14" s="124"/>
      <c r="FEE14" s="124"/>
      <c r="FEF14" s="124"/>
      <c r="FEG14" s="124"/>
      <c r="FEH14" s="124"/>
      <c r="FEI14" s="124"/>
      <c r="FEJ14" s="124"/>
      <c r="FEK14" s="124"/>
      <c r="FEL14" s="124"/>
      <c r="FEM14" s="124"/>
      <c r="FEN14" s="124"/>
      <c r="FEO14" s="124"/>
      <c r="FEP14" s="124"/>
      <c r="FEQ14" s="124"/>
      <c r="FER14" s="124"/>
      <c r="FES14" s="124"/>
      <c r="FET14" s="124"/>
      <c r="FEU14" s="124"/>
      <c r="FEV14" s="124"/>
      <c r="FEW14" s="124"/>
      <c r="FEX14" s="124"/>
      <c r="FEY14" s="124"/>
      <c r="FEZ14" s="124"/>
      <c r="FFA14" s="124"/>
      <c r="FFB14" s="124"/>
      <c r="FFC14" s="124"/>
      <c r="FFD14" s="124"/>
      <c r="FFE14" s="124"/>
      <c r="FFF14" s="124"/>
      <c r="FFG14" s="124"/>
      <c r="FFH14" s="124"/>
      <c r="FFI14" s="124"/>
      <c r="FFJ14" s="124"/>
      <c r="FFK14" s="124"/>
      <c r="FFL14" s="124"/>
      <c r="FFM14" s="124"/>
      <c r="FFN14" s="124"/>
      <c r="FFO14" s="124"/>
      <c r="FFP14" s="124"/>
      <c r="FFQ14" s="124"/>
      <c r="FFR14" s="124"/>
      <c r="FFS14" s="124"/>
      <c r="FFT14" s="124"/>
      <c r="FFU14" s="124"/>
      <c r="FFV14" s="124"/>
      <c r="FFW14" s="124"/>
      <c r="FFX14" s="124"/>
      <c r="FFY14" s="124"/>
      <c r="FFZ14" s="124"/>
      <c r="FGA14" s="124"/>
      <c r="FGB14" s="124"/>
      <c r="FGC14" s="124"/>
      <c r="FGD14" s="124"/>
      <c r="FGE14" s="124"/>
      <c r="FGF14" s="124"/>
      <c r="FGG14" s="124"/>
      <c r="FGH14" s="124"/>
      <c r="FGI14" s="124"/>
      <c r="FGJ14" s="124"/>
      <c r="FGK14" s="124"/>
      <c r="FGL14" s="124"/>
      <c r="FGM14" s="124"/>
      <c r="FGN14" s="124"/>
      <c r="FGO14" s="124"/>
      <c r="FGP14" s="124"/>
      <c r="FGQ14" s="124"/>
      <c r="FGR14" s="124"/>
      <c r="FGS14" s="124"/>
      <c r="FGT14" s="124"/>
      <c r="FGU14" s="124"/>
      <c r="FGV14" s="124"/>
      <c r="FGW14" s="124"/>
      <c r="FGX14" s="124"/>
      <c r="FGY14" s="124"/>
      <c r="FGZ14" s="124"/>
      <c r="FHA14" s="124"/>
      <c r="FHB14" s="124"/>
      <c r="FHC14" s="124"/>
      <c r="FHD14" s="124"/>
      <c r="FHE14" s="124"/>
      <c r="FHF14" s="124"/>
      <c r="FHG14" s="124"/>
      <c r="FHH14" s="124"/>
      <c r="FHI14" s="124"/>
      <c r="FHJ14" s="124"/>
      <c r="FHK14" s="124"/>
      <c r="FHL14" s="124"/>
      <c r="FHM14" s="124"/>
      <c r="FHN14" s="124"/>
      <c r="FHO14" s="124"/>
      <c r="FHP14" s="124"/>
      <c r="FHQ14" s="124"/>
      <c r="FHR14" s="124"/>
      <c r="FHS14" s="124"/>
      <c r="FHT14" s="124"/>
      <c r="FHU14" s="124"/>
      <c r="FHV14" s="124"/>
      <c r="FHW14" s="124"/>
      <c r="FHX14" s="124"/>
      <c r="FHY14" s="124"/>
      <c r="FHZ14" s="124"/>
      <c r="FIA14" s="124"/>
      <c r="FIB14" s="124"/>
      <c r="FIC14" s="124"/>
      <c r="FID14" s="124"/>
      <c r="FIE14" s="124"/>
      <c r="FIF14" s="124"/>
      <c r="FIG14" s="124"/>
      <c r="FIH14" s="124"/>
      <c r="FII14" s="124"/>
      <c r="FIJ14" s="124"/>
      <c r="FIK14" s="124"/>
      <c r="FIL14" s="124"/>
      <c r="FIM14" s="124"/>
      <c r="FIN14" s="124"/>
      <c r="FIO14" s="124"/>
      <c r="FIP14" s="124"/>
      <c r="FIQ14" s="124"/>
      <c r="FIR14" s="124"/>
      <c r="FIS14" s="124"/>
      <c r="FIT14" s="124"/>
      <c r="FIU14" s="124"/>
      <c r="FIV14" s="124"/>
      <c r="FIW14" s="124"/>
      <c r="FIX14" s="124"/>
      <c r="FIY14" s="124"/>
      <c r="FIZ14" s="124"/>
      <c r="FJA14" s="124"/>
      <c r="FJB14" s="124"/>
      <c r="FJC14" s="124"/>
      <c r="FJD14" s="124"/>
      <c r="FJE14" s="124"/>
      <c r="FJF14" s="124"/>
      <c r="FJG14" s="124"/>
      <c r="FJH14" s="124"/>
      <c r="FJI14" s="124"/>
      <c r="FJJ14" s="124"/>
      <c r="FJK14" s="124"/>
      <c r="FJL14" s="124"/>
      <c r="FJM14" s="124"/>
      <c r="FJN14" s="124"/>
      <c r="FJO14" s="124"/>
      <c r="FJP14" s="124"/>
      <c r="FJQ14" s="124"/>
      <c r="FJR14" s="124"/>
      <c r="FJS14" s="124"/>
      <c r="FJT14" s="124"/>
      <c r="FJU14" s="124"/>
      <c r="FJV14" s="124"/>
      <c r="FJW14" s="124"/>
      <c r="FJX14" s="124"/>
      <c r="FJY14" s="124"/>
      <c r="FJZ14" s="124"/>
      <c r="FKA14" s="124"/>
      <c r="FKB14" s="124"/>
      <c r="FKC14" s="124"/>
      <c r="FKD14" s="124"/>
      <c r="FKE14" s="124"/>
      <c r="FKF14" s="124"/>
      <c r="FKG14" s="124"/>
      <c r="FKH14" s="124"/>
      <c r="FKI14" s="124"/>
      <c r="FKJ14" s="124"/>
      <c r="FKK14" s="124"/>
      <c r="FKL14" s="124"/>
      <c r="FKM14" s="124"/>
      <c r="FKN14" s="124"/>
      <c r="FKO14" s="124"/>
      <c r="FKP14" s="124"/>
      <c r="FKQ14" s="124"/>
      <c r="FKR14" s="124"/>
      <c r="FKS14" s="124"/>
      <c r="FKT14" s="124"/>
      <c r="FKU14" s="124"/>
      <c r="FKV14" s="124"/>
      <c r="FKW14" s="124"/>
      <c r="FKX14" s="124"/>
      <c r="FKY14" s="124"/>
      <c r="FKZ14" s="124"/>
      <c r="FLA14" s="124"/>
      <c r="FLB14" s="124"/>
      <c r="FLC14" s="124"/>
      <c r="FLD14" s="124"/>
      <c r="FLE14" s="124"/>
      <c r="FLF14" s="124"/>
      <c r="FLG14" s="124"/>
      <c r="FLH14" s="124"/>
      <c r="FLI14" s="124"/>
      <c r="FLJ14" s="124"/>
      <c r="FLK14" s="124"/>
      <c r="FLL14" s="124"/>
      <c r="FLM14" s="124"/>
      <c r="FLN14" s="124"/>
      <c r="FLO14" s="124"/>
      <c r="FLP14" s="124"/>
      <c r="FLQ14" s="124"/>
      <c r="FLR14" s="124"/>
      <c r="FLS14" s="124"/>
      <c r="FLT14" s="124"/>
      <c r="FLU14" s="124"/>
      <c r="FLV14" s="124"/>
      <c r="FLW14" s="124"/>
      <c r="FLX14" s="124"/>
      <c r="FLY14" s="124"/>
      <c r="FLZ14" s="124"/>
      <c r="FMA14" s="124"/>
      <c r="FMB14" s="124"/>
      <c r="FMC14" s="124"/>
      <c r="FMD14" s="124"/>
      <c r="FME14" s="124"/>
      <c r="FMF14" s="124"/>
      <c r="FMG14" s="124"/>
      <c r="FMH14" s="124"/>
      <c r="FMI14" s="124"/>
      <c r="FMJ14" s="124"/>
      <c r="FMK14" s="124"/>
      <c r="FML14" s="124"/>
      <c r="FMM14" s="124"/>
      <c r="FMN14" s="124"/>
      <c r="FMO14" s="124"/>
      <c r="FMP14" s="124"/>
      <c r="FMQ14" s="124"/>
      <c r="FMR14" s="124"/>
      <c r="FMS14" s="124"/>
      <c r="FMT14" s="124"/>
      <c r="FMU14" s="124"/>
      <c r="FMV14" s="124"/>
      <c r="FMW14" s="124"/>
      <c r="FMX14" s="124"/>
      <c r="FMY14" s="124"/>
      <c r="FMZ14" s="124"/>
      <c r="FNA14" s="124"/>
      <c r="FNB14" s="124"/>
      <c r="FNC14" s="124"/>
      <c r="FND14" s="124"/>
      <c r="FNE14" s="124"/>
      <c r="FNF14" s="124"/>
      <c r="FNG14" s="124"/>
      <c r="FNH14" s="124"/>
      <c r="FNI14" s="124"/>
      <c r="FNJ14" s="124"/>
      <c r="FNK14" s="124"/>
      <c r="FNL14" s="124"/>
      <c r="FNM14" s="124"/>
      <c r="FNN14" s="124"/>
      <c r="FNO14" s="124"/>
      <c r="FNP14" s="124"/>
      <c r="FNQ14" s="124"/>
      <c r="FNR14" s="124"/>
      <c r="FNS14" s="124"/>
      <c r="FNT14" s="124"/>
      <c r="FNU14" s="124"/>
      <c r="FNV14" s="124"/>
      <c r="FNW14" s="124"/>
      <c r="FNX14" s="124"/>
      <c r="FNY14" s="124"/>
      <c r="FNZ14" s="124"/>
      <c r="FOA14" s="124"/>
      <c r="FOB14" s="124"/>
      <c r="FOC14" s="124"/>
      <c r="FOD14" s="124"/>
      <c r="FOE14" s="124"/>
      <c r="FOF14" s="124"/>
      <c r="FOG14" s="124"/>
      <c r="FOH14" s="124"/>
      <c r="FOI14" s="124"/>
      <c r="FOJ14" s="124"/>
      <c r="FOK14" s="124"/>
      <c r="FOL14" s="124"/>
      <c r="FOM14" s="124"/>
      <c r="FON14" s="124"/>
      <c r="FOO14" s="124"/>
      <c r="FOP14" s="124"/>
      <c r="FOQ14" s="124"/>
      <c r="FOR14" s="124"/>
      <c r="FOS14" s="124"/>
      <c r="FOT14" s="124"/>
      <c r="FOU14" s="124"/>
      <c r="FOV14" s="124"/>
      <c r="FOW14" s="124"/>
      <c r="FOX14" s="124"/>
      <c r="FOY14" s="124"/>
      <c r="FOZ14" s="124"/>
      <c r="FPA14" s="124"/>
      <c r="FPB14" s="124"/>
      <c r="FPC14" s="124"/>
      <c r="FPD14" s="124"/>
      <c r="FPE14" s="124"/>
      <c r="FPF14" s="124"/>
      <c r="FPG14" s="124"/>
      <c r="FPH14" s="124"/>
      <c r="FPI14" s="124"/>
      <c r="FPJ14" s="124"/>
      <c r="FPK14" s="124"/>
      <c r="FPL14" s="124"/>
      <c r="FPM14" s="124"/>
      <c r="FPN14" s="124"/>
      <c r="FPO14" s="124"/>
      <c r="FPP14" s="124"/>
      <c r="FPQ14" s="124"/>
      <c r="FPR14" s="124"/>
      <c r="FPS14" s="124"/>
      <c r="FPT14" s="124"/>
      <c r="FPU14" s="124"/>
      <c r="FPV14" s="124"/>
      <c r="FPW14" s="124"/>
      <c r="FPX14" s="124"/>
      <c r="FPY14" s="124"/>
      <c r="FPZ14" s="124"/>
      <c r="FQA14" s="124"/>
      <c r="FQB14" s="124"/>
      <c r="FQC14" s="124"/>
      <c r="FQD14" s="124"/>
      <c r="FQE14" s="124"/>
      <c r="FQF14" s="124"/>
      <c r="FQG14" s="124"/>
      <c r="FQH14" s="124"/>
      <c r="FQI14" s="124"/>
      <c r="FQJ14" s="124"/>
      <c r="FQK14" s="124"/>
      <c r="FQL14" s="124"/>
      <c r="FQM14" s="124"/>
      <c r="FQN14" s="124"/>
      <c r="FQO14" s="124"/>
      <c r="FQP14" s="124"/>
      <c r="FQQ14" s="124"/>
      <c r="FQR14" s="124"/>
      <c r="FQS14" s="124"/>
      <c r="FQT14" s="124"/>
      <c r="FQU14" s="124"/>
      <c r="FQV14" s="124"/>
      <c r="FQW14" s="124"/>
      <c r="FQX14" s="124"/>
      <c r="FQY14" s="124"/>
      <c r="FQZ14" s="124"/>
      <c r="FRA14" s="124"/>
      <c r="FRB14" s="124"/>
      <c r="FRC14" s="124"/>
      <c r="FRD14" s="124"/>
      <c r="FRE14" s="124"/>
      <c r="FRF14" s="124"/>
      <c r="FRG14" s="124"/>
      <c r="FRH14" s="124"/>
      <c r="FRI14" s="124"/>
      <c r="FRJ14" s="124"/>
      <c r="FRK14" s="124"/>
      <c r="FRL14" s="124"/>
      <c r="FRM14" s="124"/>
      <c r="FRN14" s="124"/>
      <c r="FRO14" s="124"/>
      <c r="FRP14" s="124"/>
      <c r="FRQ14" s="124"/>
      <c r="FRR14" s="124"/>
      <c r="FRS14" s="124"/>
      <c r="FRT14" s="124"/>
      <c r="FRU14" s="124"/>
      <c r="FRV14" s="124"/>
      <c r="FRW14" s="124"/>
      <c r="FRX14" s="124"/>
      <c r="FRY14" s="124"/>
      <c r="FRZ14" s="124"/>
      <c r="FSA14" s="124"/>
      <c r="FSB14" s="124"/>
      <c r="FSC14" s="124"/>
      <c r="FSD14" s="124"/>
      <c r="FSE14" s="124"/>
      <c r="FSF14" s="124"/>
      <c r="FSG14" s="124"/>
      <c r="FSH14" s="124"/>
      <c r="FSI14" s="124"/>
      <c r="FSJ14" s="124"/>
      <c r="FSK14" s="124"/>
      <c r="FSL14" s="124"/>
      <c r="FSM14" s="124"/>
      <c r="FSN14" s="124"/>
      <c r="FSO14" s="124"/>
      <c r="FSP14" s="124"/>
      <c r="FSQ14" s="124"/>
      <c r="FSR14" s="124"/>
      <c r="FSS14" s="124"/>
      <c r="FST14" s="124"/>
      <c r="FSU14" s="124"/>
      <c r="FSV14" s="124"/>
      <c r="FSW14" s="124"/>
      <c r="FSX14" s="124"/>
      <c r="FSY14" s="124"/>
      <c r="FSZ14" s="124"/>
      <c r="FTA14" s="124"/>
      <c r="FTB14" s="124"/>
      <c r="FTC14" s="124"/>
      <c r="FTD14" s="124"/>
      <c r="FTE14" s="124"/>
      <c r="FTF14" s="124"/>
      <c r="FTG14" s="124"/>
      <c r="FTH14" s="124"/>
      <c r="FTI14" s="124"/>
      <c r="FTJ14" s="124"/>
      <c r="FTK14" s="124"/>
      <c r="FTL14" s="124"/>
      <c r="FTM14" s="124"/>
      <c r="FTN14" s="124"/>
      <c r="FTO14" s="124"/>
      <c r="FTP14" s="124"/>
      <c r="FTQ14" s="124"/>
      <c r="FTR14" s="124"/>
      <c r="FTS14" s="124"/>
      <c r="FTT14" s="124"/>
      <c r="FTU14" s="124"/>
      <c r="FTV14" s="124"/>
      <c r="FTW14" s="124"/>
      <c r="FTX14" s="124"/>
      <c r="FTY14" s="124"/>
      <c r="FTZ14" s="124"/>
      <c r="FUA14" s="124"/>
      <c r="FUB14" s="124"/>
      <c r="FUC14" s="124"/>
      <c r="FUD14" s="124"/>
      <c r="FUE14" s="124"/>
      <c r="FUF14" s="124"/>
      <c r="FUG14" s="124"/>
      <c r="FUH14" s="124"/>
      <c r="FUI14" s="124"/>
      <c r="FUJ14" s="124"/>
      <c r="FUK14" s="124"/>
      <c r="FUL14" s="124"/>
      <c r="FUM14" s="124"/>
      <c r="FUN14" s="124"/>
      <c r="FUO14" s="124"/>
      <c r="FUP14" s="124"/>
      <c r="FUQ14" s="124"/>
      <c r="FUR14" s="124"/>
      <c r="FUS14" s="124"/>
      <c r="FUT14" s="124"/>
      <c r="FUU14" s="124"/>
      <c r="FUV14" s="124"/>
      <c r="FUW14" s="124"/>
      <c r="FUX14" s="124"/>
      <c r="FUY14" s="124"/>
      <c r="FUZ14" s="124"/>
      <c r="FVA14" s="124"/>
      <c r="FVB14" s="124"/>
      <c r="FVC14" s="124"/>
      <c r="FVD14" s="124"/>
      <c r="FVE14" s="124"/>
      <c r="FVF14" s="124"/>
      <c r="FVG14" s="124"/>
      <c r="FVH14" s="124"/>
      <c r="FVI14" s="124"/>
      <c r="FVJ14" s="124"/>
      <c r="FVK14" s="124"/>
      <c r="FVL14" s="124"/>
      <c r="FVM14" s="124"/>
      <c r="FVN14" s="124"/>
      <c r="FVO14" s="124"/>
      <c r="FVP14" s="124"/>
      <c r="FVQ14" s="124"/>
      <c r="FVR14" s="124"/>
      <c r="FVS14" s="124"/>
      <c r="FVT14" s="124"/>
      <c r="FVU14" s="124"/>
      <c r="FVV14" s="124"/>
      <c r="FVW14" s="124"/>
      <c r="FVX14" s="124"/>
      <c r="FVY14" s="124"/>
      <c r="FVZ14" s="124"/>
      <c r="FWA14" s="124"/>
      <c r="FWB14" s="124"/>
      <c r="FWC14" s="124"/>
      <c r="FWD14" s="124"/>
      <c r="FWE14" s="124"/>
      <c r="FWF14" s="124"/>
      <c r="FWG14" s="124"/>
      <c r="FWH14" s="124"/>
      <c r="FWI14" s="124"/>
      <c r="FWJ14" s="124"/>
      <c r="FWK14" s="124"/>
      <c r="FWL14" s="124"/>
      <c r="FWM14" s="124"/>
      <c r="FWN14" s="124"/>
      <c r="FWO14" s="124"/>
      <c r="FWP14" s="124"/>
      <c r="FWQ14" s="124"/>
      <c r="FWR14" s="124"/>
      <c r="FWS14" s="124"/>
      <c r="FWT14" s="124"/>
      <c r="FWU14" s="124"/>
      <c r="FWV14" s="124"/>
      <c r="FWW14" s="124"/>
      <c r="FWX14" s="124"/>
      <c r="FWY14" s="124"/>
      <c r="FWZ14" s="124"/>
      <c r="FXA14" s="124"/>
      <c r="FXB14" s="124"/>
      <c r="FXC14" s="124"/>
      <c r="FXD14" s="124"/>
      <c r="FXE14" s="124"/>
      <c r="FXF14" s="124"/>
      <c r="FXG14" s="124"/>
      <c r="FXH14" s="124"/>
      <c r="FXI14" s="124"/>
      <c r="FXJ14" s="124"/>
      <c r="FXK14" s="124"/>
      <c r="FXL14" s="124"/>
      <c r="FXM14" s="124"/>
      <c r="FXN14" s="124"/>
      <c r="FXO14" s="124"/>
      <c r="FXP14" s="124"/>
      <c r="FXQ14" s="124"/>
      <c r="FXR14" s="124"/>
      <c r="FXS14" s="124"/>
      <c r="FXT14" s="124"/>
      <c r="FXU14" s="124"/>
      <c r="FXV14" s="124"/>
      <c r="FXW14" s="124"/>
      <c r="FXX14" s="124"/>
      <c r="FXY14" s="124"/>
      <c r="FXZ14" s="124"/>
      <c r="FYA14" s="124"/>
      <c r="FYB14" s="124"/>
      <c r="FYC14" s="124"/>
      <c r="FYD14" s="124"/>
      <c r="FYE14" s="124"/>
      <c r="FYF14" s="124"/>
      <c r="FYG14" s="124"/>
      <c r="FYH14" s="124"/>
      <c r="FYI14" s="124"/>
      <c r="FYJ14" s="124"/>
      <c r="FYK14" s="124"/>
      <c r="FYL14" s="124"/>
      <c r="FYM14" s="124"/>
      <c r="FYN14" s="124"/>
      <c r="FYO14" s="124"/>
      <c r="FYP14" s="124"/>
      <c r="FYQ14" s="124"/>
      <c r="FYR14" s="124"/>
      <c r="FYS14" s="124"/>
      <c r="FYT14" s="124"/>
      <c r="FYU14" s="124"/>
      <c r="FYV14" s="124"/>
      <c r="FYW14" s="124"/>
      <c r="FYX14" s="124"/>
      <c r="FYY14" s="124"/>
      <c r="FYZ14" s="124"/>
      <c r="FZA14" s="124"/>
      <c r="FZB14" s="124"/>
      <c r="FZC14" s="124"/>
      <c r="FZD14" s="124"/>
      <c r="FZE14" s="124"/>
      <c r="FZF14" s="124"/>
      <c r="FZG14" s="124"/>
      <c r="FZH14" s="124"/>
      <c r="FZI14" s="124"/>
      <c r="FZJ14" s="124"/>
      <c r="FZK14" s="124"/>
      <c r="FZL14" s="124"/>
      <c r="FZM14" s="124"/>
      <c r="FZN14" s="124"/>
      <c r="FZO14" s="124"/>
      <c r="FZP14" s="124"/>
      <c r="FZQ14" s="124"/>
      <c r="FZR14" s="124"/>
      <c r="FZS14" s="124"/>
      <c r="FZT14" s="124"/>
      <c r="FZU14" s="124"/>
      <c r="FZV14" s="124"/>
      <c r="FZW14" s="124"/>
      <c r="FZX14" s="124"/>
      <c r="FZY14" s="124"/>
      <c r="FZZ14" s="124"/>
      <c r="GAA14" s="124"/>
      <c r="GAB14" s="124"/>
      <c r="GAC14" s="124"/>
      <c r="GAD14" s="124"/>
      <c r="GAE14" s="124"/>
      <c r="GAF14" s="124"/>
      <c r="GAG14" s="124"/>
      <c r="GAH14" s="124"/>
      <c r="GAI14" s="124"/>
      <c r="GAJ14" s="124"/>
      <c r="GAK14" s="124"/>
      <c r="GAL14" s="124"/>
      <c r="GAM14" s="124"/>
      <c r="GAN14" s="124"/>
      <c r="GAO14" s="124"/>
      <c r="GAP14" s="124"/>
      <c r="GAQ14" s="124"/>
      <c r="GAR14" s="124"/>
      <c r="GAS14" s="124"/>
      <c r="GAT14" s="124"/>
      <c r="GAU14" s="124"/>
      <c r="GAV14" s="124"/>
      <c r="GAW14" s="124"/>
      <c r="GAX14" s="124"/>
      <c r="GAY14" s="124"/>
      <c r="GAZ14" s="124"/>
      <c r="GBA14" s="124"/>
      <c r="GBB14" s="124"/>
      <c r="GBC14" s="124"/>
      <c r="GBD14" s="124"/>
      <c r="GBE14" s="124"/>
      <c r="GBF14" s="124"/>
      <c r="GBG14" s="124"/>
      <c r="GBH14" s="124"/>
      <c r="GBI14" s="124"/>
      <c r="GBJ14" s="124"/>
      <c r="GBK14" s="124"/>
      <c r="GBL14" s="124"/>
      <c r="GBM14" s="124"/>
      <c r="GBN14" s="124"/>
      <c r="GBO14" s="124"/>
      <c r="GBP14" s="124"/>
      <c r="GBQ14" s="124"/>
      <c r="GBR14" s="124"/>
      <c r="GBS14" s="124"/>
      <c r="GBT14" s="124"/>
      <c r="GBU14" s="124"/>
      <c r="GBV14" s="124"/>
      <c r="GBW14" s="124"/>
      <c r="GBX14" s="124"/>
      <c r="GBY14" s="124"/>
      <c r="GBZ14" s="124"/>
      <c r="GCA14" s="124"/>
      <c r="GCB14" s="124"/>
      <c r="GCC14" s="124"/>
      <c r="GCD14" s="124"/>
      <c r="GCE14" s="124"/>
      <c r="GCF14" s="124"/>
      <c r="GCG14" s="124"/>
      <c r="GCH14" s="124"/>
      <c r="GCI14" s="124"/>
      <c r="GCJ14" s="124"/>
      <c r="GCK14" s="124"/>
      <c r="GCL14" s="124"/>
      <c r="GCM14" s="124"/>
      <c r="GCN14" s="124"/>
      <c r="GCO14" s="124"/>
      <c r="GCP14" s="124"/>
      <c r="GCQ14" s="124"/>
      <c r="GCR14" s="124"/>
      <c r="GCS14" s="124"/>
      <c r="GCT14" s="124"/>
      <c r="GCU14" s="124"/>
      <c r="GCV14" s="124"/>
      <c r="GCW14" s="124"/>
      <c r="GCX14" s="124"/>
      <c r="GCY14" s="124"/>
      <c r="GCZ14" s="124"/>
      <c r="GDA14" s="124"/>
      <c r="GDB14" s="124"/>
      <c r="GDC14" s="124"/>
      <c r="GDD14" s="124"/>
      <c r="GDE14" s="124"/>
      <c r="GDF14" s="124"/>
      <c r="GDG14" s="124"/>
      <c r="GDH14" s="124"/>
      <c r="GDI14" s="124"/>
      <c r="GDJ14" s="124"/>
      <c r="GDK14" s="124"/>
      <c r="GDL14" s="124"/>
      <c r="GDM14" s="124"/>
      <c r="GDN14" s="124"/>
      <c r="GDO14" s="124"/>
      <c r="GDP14" s="124"/>
      <c r="GDQ14" s="124"/>
      <c r="GDR14" s="124"/>
      <c r="GDS14" s="124"/>
      <c r="GDT14" s="124"/>
      <c r="GDU14" s="124"/>
      <c r="GDV14" s="124"/>
      <c r="GDW14" s="124"/>
      <c r="GDX14" s="124"/>
      <c r="GDY14" s="124"/>
      <c r="GDZ14" s="124"/>
      <c r="GEA14" s="124"/>
      <c r="GEB14" s="124"/>
      <c r="GEC14" s="124"/>
      <c r="GED14" s="124"/>
      <c r="GEE14" s="124"/>
      <c r="GEF14" s="124"/>
      <c r="GEG14" s="124"/>
      <c r="GEH14" s="124"/>
      <c r="GEI14" s="124"/>
      <c r="GEJ14" s="124"/>
      <c r="GEK14" s="124"/>
      <c r="GEL14" s="124"/>
      <c r="GEM14" s="124"/>
      <c r="GEN14" s="124"/>
      <c r="GEO14" s="124"/>
      <c r="GEP14" s="124"/>
      <c r="GEQ14" s="124"/>
      <c r="GER14" s="124"/>
      <c r="GES14" s="124"/>
      <c r="GET14" s="124"/>
      <c r="GEU14" s="124"/>
      <c r="GEV14" s="124"/>
      <c r="GEW14" s="124"/>
      <c r="GEX14" s="124"/>
      <c r="GEY14" s="124"/>
      <c r="GEZ14" s="124"/>
      <c r="GFA14" s="124"/>
      <c r="GFB14" s="124"/>
      <c r="GFC14" s="124"/>
      <c r="GFD14" s="124"/>
      <c r="GFE14" s="124"/>
      <c r="GFF14" s="124"/>
      <c r="GFG14" s="124"/>
      <c r="GFH14" s="124"/>
      <c r="GFI14" s="124"/>
      <c r="GFJ14" s="124"/>
      <c r="GFK14" s="124"/>
      <c r="GFL14" s="124"/>
      <c r="GFM14" s="124"/>
      <c r="GFN14" s="124"/>
      <c r="GFO14" s="124"/>
      <c r="GFP14" s="124"/>
      <c r="GFQ14" s="124"/>
      <c r="GFR14" s="124"/>
      <c r="GFS14" s="124"/>
      <c r="GFT14" s="124"/>
      <c r="GFU14" s="124"/>
      <c r="GFV14" s="124"/>
      <c r="GFW14" s="124"/>
      <c r="GFX14" s="124"/>
      <c r="GFY14" s="124"/>
      <c r="GFZ14" s="124"/>
      <c r="GGA14" s="124"/>
      <c r="GGB14" s="124"/>
      <c r="GGC14" s="124"/>
      <c r="GGD14" s="124"/>
      <c r="GGE14" s="124"/>
      <c r="GGF14" s="124"/>
      <c r="GGG14" s="124"/>
      <c r="GGH14" s="124"/>
      <c r="GGI14" s="124"/>
      <c r="GGJ14" s="124"/>
      <c r="GGK14" s="124"/>
      <c r="GGL14" s="124"/>
      <c r="GGM14" s="124"/>
      <c r="GGN14" s="124"/>
      <c r="GGO14" s="124"/>
      <c r="GGP14" s="124"/>
      <c r="GGQ14" s="124"/>
      <c r="GGR14" s="124"/>
      <c r="GGS14" s="124"/>
      <c r="GGT14" s="124"/>
      <c r="GGU14" s="124"/>
      <c r="GGV14" s="124"/>
      <c r="GGW14" s="124"/>
      <c r="GGX14" s="124"/>
      <c r="GGY14" s="124"/>
      <c r="GGZ14" s="124"/>
      <c r="GHA14" s="124"/>
      <c r="GHB14" s="124"/>
      <c r="GHC14" s="124"/>
      <c r="GHD14" s="124"/>
      <c r="GHE14" s="124"/>
      <c r="GHF14" s="124"/>
      <c r="GHG14" s="124"/>
      <c r="GHH14" s="124"/>
      <c r="GHI14" s="124"/>
      <c r="GHJ14" s="124"/>
      <c r="GHK14" s="124"/>
      <c r="GHL14" s="124"/>
      <c r="GHM14" s="124"/>
      <c r="GHN14" s="124"/>
      <c r="GHO14" s="124"/>
      <c r="GHP14" s="124"/>
      <c r="GHQ14" s="124"/>
      <c r="GHR14" s="124"/>
      <c r="GHS14" s="124"/>
      <c r="GHT14" s="124"/>
      <c r="GHU14" s="124"/>
      <c r="GHV14" s="124"/>
      <c r="GHW14" s="124"/>
      <c r="GHX14" s="124"/>
      <c r="GHY14" s="124"/>
      <c r="GHZ14" s="124"/>
      <c r="GIA14" s="124"/>
      <c r="GIB14" s="124"/>
      <c r="GIC14" s="124"/>
      <c r="GID14" s="124"/>
      <c r="GIE14" s="124"/>
      <c r="GIF14" s="124"/>
      <c r="GIG14" s="124"/>
      <c r="GIH14" s="124"/>
      <c r="GII14" s="124"/>
      <c r="GIJ14" s="124"/>
      <c r="GIK14" s="124"/>
      <c r="GIL14" s="124"/>
      <c r="GIM14" s="124"/>
      <c r="GIN14" s="124"/>
      <c r="GIO14" s="124"/>
      <c r="GIP14" s="124"/>
      <c r="GIQ14" s="124"/>
      <c r="GIR14" s="124"/>
      <c r="GIS14" s="124"/>
      <c r="GIT14" s="124"/>
      <c r="GIU14" s="124"/>
      <c r="GIV14" s="124"/>
      <c r="GIW14" s="124"/>
      <c r="GIX14" s="124"/>
      <c r="GIY14" s="124"/>
      <c r="GIZ14" s="124"/>
      <c r="GJA14" s="124"/>
      <c r="GJB14" s="124"/>
      <c r="GJC14" s="124"/>
      <c r="GJD14" s="124"/>
      <c r="GJE14" s="124"/>
      <c r="GJF14" s="124"/>
      <c r="GJG14" s="124"/>
      <c r="GJH14" s="124"/>
      <c r="GJI14" s="124"/>
      <c r="GJJ14" s="124"/>
      <c r="GJK14" s="124"/>
      <c r="GJL14" s="124"/>
      <c r="GJM14" s="124"/>
      <c r="GJN14" s="124"/>
      <c r="GJO14" s="124"/>
      <c r="GJP14" s="124"/>
      <c r="GJQ14" s="124"/>
      <c r="GJR14" s="124"/>
      <c r="GJS14" s="124"/>
      <c r="GJT14" s="124"/>
      <c r="GJU14" s="124"/>
      <c r="GJV14" s="124"/>
      <c r="GJW14" s="124"/>
      <c r="GJX14" s="124"/>
      <c r="GJY14" s="124"/>
      <c r="GJZ14" s="124"/>
      <c r="GKA14" s="124"/>
      <c r="GKB14" s="124"/>
      <c r="GKC14" s="124"/>
      <c r="GKD14" s="124"/>
      <c r="GKE14" s="124"/>
      <c r="GKF14" s="124"/>
      <c r="GKG14" s="124"/>
      <c r="GKH14" s="124"/>
      <c r="GKI14" s="124"/>
      <c r="GKJ14" s="124"/>
      <c r="GKK14" s="124"/>
      <c r="GKL14" s="124"/>
      <c r="GKM14" s="124"/>
      <c r="GKN14" s="124"/>
      <c r="GKO14" s="124"/>
      <c r="GKP14" s="124"/>
      <c r="GKQ14" s="124"/>
      <c r="GKR14" s="124"/>
      <c r="GKS14" s="124"/>
      <c r="GKT14" s="124"/>
      <c r="GKU14" s="124"/>
      <c r="GKV14" s="124"/>
      <c r="GKW14" s="124"/>
      <c r="GKX14" s="124"/>
      <c r="GKY14" s="124"/>
      <c r="GKZ14" s="124"/>
      <c r="GLA14" s="124"/>
      <c r="GLB14" s="124"/>
      <c r="GLC14" s="124"/>
      <c r="GLD14" s="124"/>
      <c r="GLE14" s="124"/>
      <c r="GLF14" s="124"/>
      <c r="GLG14" s="124"/>
      <c r="GLH14" s="124"/>
      <c r="GLI14" s="124"/>
      <c r="GLJ14" s="124"/>
      <c r="GLK14" s="124"/>
      <c r="GLL14" s="124"/>
      <c r="GLM14" s="124"/>
      <c r="GLN14" s="124"/>
      <c r="GLO14" s="124"/>
      <c r="GLP14" s="124"/>
      <c r="GLQ14" s="124"/>
      <c r="GLR14" s="124"/>
      <c r="GLS14" s="124"/>
      <c r="GLT14" s="124"/>
      <c r="GLU14" s="124"/>
      <c r="GLV14" s="124"/>
      <c r="GLW14" s="124"/>
      <c r="GLX14" s="124"/>
      <c r="GLY14" s="124"/>
      <c r="GLZ14" s="124"/>
      <c r="GMA14" s="124"/>
      <c r="GMB14" s="124"/>
      <c r="GMC14" s="124"/>
      <c r="GMD14" s="124"/>
      <c r="GME14" s="124"/>
      <c r="GMF14" s="124"/>
      <c r="GMG14" s="124"/>
      <c r="GMH14" s="124"/>
      <c r="GMI14" s="124"/>
      <c r="GMJ14" s="124"/>
      <c r="GMK14" s="124"/>
      <c r="GML14" s="124"/>
      <c r="GMM14" s="124"/>
      <c r="GMN14" s="124"/>
      <c r="GMO14" s="124"/>
      <c r="GMP14" s="124"/>
      <c r="GMQ14" s="124"/>
      <c r="GMR14" s="124"/>
      <c r="GMS14" s="124"/>
      <c r="GMT14" s="124"/>
      <c r="GMU14" s="124"/>
      <c r="GMV14" s="124"/>
      <c r="GMW14" s="124"/>
      <c r="GMX14" s="124"/>
      <c r="GMY14" s="124"/>
      <c r="GMZ14" s="124"/>
      <c r="GNA14" s="124"/>
      <c r="GNB14" s="124"/>
      <c r="GNC14" s="124"/>
      <c r="GND14" s="124"/>
      <c r="GNE14" s="124"/>
      <c r="GNF14" s="124"/>
      <c r="GNG14" s="124"/>
      <c r="GNH14" s="124"/>
      <c r="GNI14" s="124"/>
      <c r="GNJ14" s="124"/>
      <c r="GNK14" s="124"/>
      <c r="GNL14" s="124"/>
      <c r="GNM14" s="124"/>
      <c r="GNN14" s="124"/>
      <c r="GNO14" s="124"/>
      <c r="GNP14" s="124"/>
      <c r="GNQ14" s="124"/>
      <c r="GNR14" s="124"/>
      <c r="GNS14" s="124"/>
      <c r="GNT14" s="124"/>
      <c r="GNU14" s="124"/>
      <c r="GNV14" s="124"/>
      <c r="GNW14" s="124"/>
      <c r="GNX14" s="124"/>
      <c r="GNY14" s="124"/>
      <c r="GNZ14" s="124"/>
      <c r="GOA14" s="124"/>
      <c r="GOB14" s="124"/>
      <c r="GOC14" s="124"/>
      <c r="GOD14" s="124"/>
      <c r="GOE14" s="124"/>
      <c r="GOF14" s="124"/>
      <c r="GOG14" s="124"/>
      <c r="GOH14" s="124"/>
      <c r="GOI14" s="124"/>
      <c r="GOJ14" s="124"/>
      <c r="GOK14" s="124"/>
      <c r="GOL14" s="124"/>
      <c r="GOM14" s="124"/>
      <c r="GON14" s="124"/>
      <c r="GOO14" s="124"/>
      <c r="GOP14" s="124"/>
      <c r="GOQ14" s="124"/>
      <c r="GOR14" s="124"/>
      <c r="GOS14" s="124"/>
      <c r="GOT14" s="124"/>
      <c r="GOU14" s="124"/>
      <c r="GOV14" s="124"/>
      <c r="GOW14" s="124"/>
      <c r="GOX14" s="124"/>
      <c r="GOY14" s="124"/>
      <c r="GOZ14" s="124"/>
      <c r="GPA14" s="124"/>
      <c r="GPB14" s="124"/>
      <c r="GPC14" s="124"/>
      <c r="GPD14" s="124"/>
      <c r="GPE14" s="124"/>
      <c r="GPF14" s="124"/>
      <c r="GPG14" s="124"/>
      <c r="GPH14" s="124"/>
      <c r="GPI14" s="124"/>
      <c r="GPJ14" s="124"/>
      <c r="GPK14" s="124"/>
      <c r="GPL14" s="124"/>
      <c r="GPM14" s="124"/>
      <c r="GPN14" s="124"/>
      <c r="GPO14" s="124"/>
      <c r="GPP14" s="124"/>
      <c r="GPQ14" s="124"/>
      <c r="GPR14" s="124"/>
      <c r="GPS14" s="124"/>
      <c r="GPT14" s="124"/>
      <c r="GPU14" s="124"/>
      <c r="GPV14" s="124"/>
      <c r="GPW14" s="124"/>
      <c r="GPX14" s="124"/>
      <c r="GPY14" s="124"/>
      <c r="GPZ14" s="124"/>
      <c r="GQA14" s="124"/>
      <c r="GQB14" s="124"/>
      <c r="GQC14" s="124"/>
      <c r="GQD14" s="124"/>
      <c r="GQE14" s="124"/>
      <c r="GQF14" s="124"/>
      <c r="GQG14" s="124"/>
      <c r="GQH14" s="124"/>
      <c r="GQI14" s="124"/>
      <c r="GQJ14" s="124"/>
      <c r="GQK14" s="124"/>
      <c r="GQL14" s="124"/>
      <c r="GQM14" s="124"/>
      <c r="GQN14" s="124"/>
      <c r="GQO14" s="124"/>
      <c r="GQP14" s="124"/>
      <c r="GQQ14" s="124"/>
      <c r="GQR14" s="124"/>
      <c r="GQS14" s="124"/>
      <c r="GQT14" s="124"/>
      <c r="GQU14" s="124"/>
      <c r="GQV14" s="124"/>
      <c r="GQW14" s="124"/>
      <c r="GQX14" s="124"/>
      <c r="GQY14" s="124"/>
      <c r="GQZ14" s="124"/>
      <c r="GRA14" s="124"/>
      <c r="GRB14" s="124"/>
      <c r="GRC14" s="124"/>
      <c r="GRD14" s="124"/>
      <c r="GRE14" s="124"/>
      <c r="GRF14" s="124"/>
      <c r="GRG14" s="124"/>
      <c r="GRH14" s="124"/>
      <c r="GRI14" s="124"/>
      <c r="GRJ14" s="124"/>
      <c r="GRK14" s="124"/>
      <c r="GRL14" s="124"/>
      <c r="GRM14" s="124"/>
      <c r="GRN14" s="124"/>
      <c r="GRO14" s="124"/>
      <c r="GRP14" s="124"/>
      <c r="GRQ14" s="124"/>
      <c r="GRR14" s="124"/>
      <c r="GRS14" s="124"/>
      <c r="GRT14" s="124"/>
      <c r="GRU14" s="124"/>
      <c r="GRV14" s="124"/>
      <c r="GRW14" s="124"/>
      <c r="GRX14" s="124"/>
      <c r="GRY14" s="124"/>
      <c r="GRZ14" s="124"/>
      <c r="GSA14" s="124"/>
      <c r="GSB14" s="124"/>
      <c r="GSC14" s="124"/>
      <c r="GSD14" s="124"/>
      <c r="GSE14" s="124"/>
      <c r="GSF14" s="124"/>
      <c r="GSG14" s="124"/>
      <c r="GSH14" s="124"/>
      <c r="GSI14" s="124"/>
      <c r="GSJ14" s="124"/>
      <c r="GSK14" s="124"/>
      <c r="GSL14" s="124"/>
      <c r="GSM14" s="124"/>
      <c r="GSN14" s="124"/>
      <c r="GSO14" s="124"/>
      <c r="GSP14" s="124"/>
      <c r="GSQ14" s="124"/>
      <c r="GSR14" s="124"/>
      <c r="GSS14" s="124"/>
      <c r="GST14" s="124"/>
      <c r="GSU14" s="124"/>
      <c r="GSV14" s="124"/>
      <c r="GSW14" s="124"/>
      <c r="GSX14" s="124"/>
      <c r="GSY14" s="124"/>
      <c r="GSZ14" s="124"/>
      <c r="GTA14" s="124"/>
      <c r="GTB14" s="124"/>
      <c r="GTC14" s="124"/>
      <c r="GTD14" s="124"/>
      <c r="GTE14" s="124"/>
      <c r="GTF14" s="124"/>
      <c r="GTG14" s="124"/>
      <c r="GTH14" s="124"/>
      <c r="GTI14" s="124"/>
      <c r="GTJ14" s="124"/>
      <c r="GTK14" s="124"/>
      <c r="GTL14" s="124"/>
      <c r="GTM14" s="124"/>
      <c r="GTN14" s="124"/>
      <c r="GTO14" s="124"/>
      <c r="GTP14" s="124"/>
      <c r="GTQ14" s="124"/>
      <c r="GTR14" s="124"/>
      <c r="GTS14" s="124"/>
      <c r="GTT14" s="124"/>
      <c r="GTU14" s="124"/>
      <c r="GTV14" s="124"/>
      <c r="GTW14" s="124"/>
      <c r="GTX14" s="124"/>
      <c r="GTY14" s="124"/>
      <c r="GTZ14" s="124"/>
      <c r="GUA14" s="124"/>
      <c r="GUB14" s="124"/>
      <c r="GUC14" s="124"/>
      <c r="GUD14" s="124"/>
      <c r="GUE14" s="124"/>
      <c r="GUF14" s="124"/>
      <c r="GUG14" s="124"/>
      <c r="GUH14" s="124"/>
      <c r="GUI14" s="124"/>
      <c r="GUJ14" s="124"/>
      <c r="GUK14" s="124"/>
      <c r="GUL14" s="124"/>
      <c r="GUM14" s="124"/>
      <c r="GUN14" s="124"/>
      <c r="GUO14" s="124"/>
      <c r="GUP14" s="124"/>
      <c r="GUQ14" s="124"/>
      <c r="GUR14" s="124"/>
      <c r="GUS14" s="124"/>
      <c r="GUT14" s="124"/>
      <c r="GUU14" s="124"/>
      <c r="GUV14" s="124"/>
      <c r="GUW14" s="124"/>
      <c r="GUX14" s="124"/>
      <c r="GUY14" s="124"/>
      <c r="GUZ14" s="124"/>
      <c r="GVA14" s="124"/>
      <c r="GVB14" s="124"/>
      <c r="GVC14" s="124"/>
      <c r="GVD14" s="124"/>
      <c r="GVE14" s="124"/>
      <c r="GVF14" s="124"/>
      <c r="GVG14" s="124"/>
      <c r="GVH14" s="124"/>
      <c r="GVI14" s="124"/>
      <c r="GVJ14" s="124"/>
      <c r="GVK14" s="124"/>
      <c r="GVL14" s="124"/>
      <c r="GVM14" s="124"/>
      <c r="GVN14" s="124"/>
      <c r="GVO14" s="124"/>
      <c r="GVP14" s="124"/>
      <c r="GVQ14" s="124"/>
      <c r="GVR14" s="124"/>
      <c r="GVS14" s="124"/>
      <c r="GVT14" s="124"/>
      <c r="GVU14" s="124"/>
      <c r="GVV14" s="124"/>
      <c r="GVW14" s="124"/>
      <c r="GVX14" s="124"/>
      <c r="GVY14" s="124"/>
      <c r="GVZ14" s="124"/>
      <c r="GWA14" s="124"/>
      <c r="GWB14" s="124"/>
      <c r="GWC14" s="124"/>
      <c r="GWD14" s="124"/>
      <c r="GWE14" s="124"/>
      <c r="GWF14" s="124"/>
      <c r="GWG14" s="124"/>
      <c r="GWH14" s="124"/>
      <c r="GWI14" s="124"/>
      <c r="GWJ14" s="124"/>
      <c r="GWK14" s="124"/>
      <c r="GWL14" s="124"/>
      <c r="GWM14" s="124"/>
      <c r="GWN14" s="124"/>
      <c r="GWO14" s="124"/>
      <c r="GWP14" s="124"/>
      <c r="GWQ14" s="124"/>
      <c r="GWR14" s="124"/>
      <c r="GWS14" s="124"/>
      <c r="GWT14" s="124"/>
      <c r="GWU14" s="124"/>
      <c r="GWV14" s="124"/>
      <c r="GWW14" s="124"/>
      <c r="GWX14" s="124"/>
      <c r="GWY14" s="124"/>
      <c r="GWZ14" s="124"/>
      <c r="GXA14" s="124"/>
      <c r="GXB14" s="124"/>
      <c r="GXC14" s="124"/>
      <c r="GXD14" s="124"/>
      <c r="GXE14" s="124"/>
      <c r="GXF14" s="124"/>
      <c r="GXG14" s="124"/>
      <c r="GXH14" s="124"/>
      <c r="GXI14" s="124"/>
      <c r="GXJ14" s="124"/>
      <c r="GXK14" s="124"/>
      <c r="GXL14" s="124"/>
      <c r="GXM14" s="124"/>
      <c r="GXN14" s="124"/>
      <c r="GXO14" s="124"/>
      <c r="GXP14" s="124"/>
      <c r="GXQ14" s="124"/>
      <c r="GXR14" s="124"/>
      <c r="GXS14" s="124"/>
      <c r="GXT14" s="124"/>
      <c r="GXU14" s="124"/>
      <c r="GXV14" s="124"/>
      <c r="GXW14" s="124"/>
      <c r="GXX14" s="124"/>
      <c r="GXY14" s="124"/>
      <c r="GXZ14" s="124"/>
      <c r="GYA14" s="124"/>
      <c r="GYB14" s="124"/>
      <c r="GYC14" s="124"/>
      <c r="GYD14" s="124"/>
      <c r="GYE14" s="124"/>
      <c r="GYF14" s="124"/>
      <c r="GYG14" s="124"/>
      <c r="GYH14" s="124"/>
      <c r="GYI14" s="124"/>
      <c r="GYJ14" s="124"/>
      <c r="GYK14" s="124"/>
      <c r="GYL14" s="124"/>
      <c r="GYM14" s="124"/>
      <c r="GYN14" s="124"/>
      <c r="GYO14" s="124"/>
      <c r="GYP14" s="124"/>
      <c r="GYQ14" s="124"/>
      <c r="GYR14" s="124"/>
      <c r="GYS14" s="124"/>
      <c r="GYT14" s="124"/>
      <c r="GYU14" s="124"/>
      <c r="GYV14" s="124"/>
      <c r="GYW14" s="124"/>
      <c r="GYX14" s="124"/>
      <c r="GYY14" s="124"/>
      <c r="GYZ14" s="124"/>
      <c r="GZA14" s="124"/>
      <c r="GZB14" s="124"/>
      <c r="GZC14" s="124"/>
      <c r="GZD14" s="124"/>
      <c r="GZE14" s="124"/>
      <c r="GZF14" s="124"/>
      <c r="GZG14" s="124"/>
      <c r="GZH14" s="124"/>
      <c r="GZI14" s="124"/>
      <c r="GZJ14" s="124"/>
      <c r="GZK14" s="124"/>
      <c r="GZL14" s="124"/>
      <c r="GZM14" s="124"/>
      <c r="GZN14" s="124"/>
      <c r="GZO14" s="124"/>
      <c r="GZP14" s="124"/>
      <c r="GZQ14" s="124"/>
      <c r="GZR14" s="124"/>
      <c r="GZS14" s="124"/>
      <c r="GZT14" s="124"/>
      <c r="GZU14" s="124"/>
      <c r="GZV14" s="124"/>
      <c r="GZW14" s="124"/>
      <c r="GZX14" s="124"/>
      <c r="GZY14" s="124"/>
      <c r="GZZ14" s="124"/>
      <c r="HAA14" s="124"/>
      <c r="HAB14" s="124"/>
      <c r="HAC14" s="124"/>
      <c r="HAD14" s="124"/>
      <c r="HAE14" s="124"/>
      <c r="HAF14" s="124"/>
      <c r="HAG14" s="124"/>
      <c r="HAH14" s="124"/>
      <c r="HAI14" s="124"/>
      <c r="HAJ14" s="124"/>
      <c r="HAK14" s="124"/>
      <c r="HAL14" s="124"/>
      <c r="HAM14" s="124"/>
      <c r="HAN14" s="124"/>
      <c r="HAO14" s="124"/>
      <c r="HAP14" s="124"/>
      <c r="HAQ14" s="124"/>
      <c r="HAR14" s="124"/>
      <c r="HAS14" s="124"/>
      <c r="HAT14" s="124"/>
      <c r="HAU14" s="124"/>
      <c r="HAV14" s="124"/>
      <c r="HAW14" s="124"/>
      <c r="HAX14" s="124"/>
      <c r="HAY14" s="124"/>
      <c r="HAZ14" s="124"/>
      <c r="HBA14" s="124"/>
      <c r="HBB14" s="124"/>
      <c r="HBC14" s="124"/>
      <c r="HBD14" s="124"/>
      <c r="HBE14" s="124"/>
      <c r="HBF14" s="124"/>
      <c r="HBG14" s="124"/>
      <c r="HBH14" s="124"/>
      <c r="HBI14" s="124"/>
      <c r="HBJ14" s="124"/>
      <c r="HBK14" s="124"/>
      <c r="HBL14" s="124"/>
      <c r="HBM14" s="124"/>
      <c r="HBN14" s="124"/>
      <c r="HBO14" s="124"/>
      <c r="HBP14" s="124"/>
      <c r="HBQ14" s="124"/>
      <c r="HBR14" s="124"/>
      <c r="HBS14" s="124"/>
      <c r="HBT14" s="124"/>
      <c r="HBU14" s="124"/>
      <c r="HBV14" s="124"/>
      <c r="HBW14" s="124"/>
      <c r="HBX14" s="124"/>
      <c r="HBY14" s="124"/>
      <c r="HBZ14" s="124"/>
      <c r="HCA14" s="124"/>
      <c r="HCB14" s="124"/>
      <c r="HCC14" s="124"/>
      <c r="HCD14" s="124"/>
      <c r="HCE14" s="124"/>
      <c r="HCF14" s="124"/>
      <c r="HCG14" s="124"/>
      <c r="HCH14" s="124"/>
      <c r="HCI14" s="124"/>
      <c r="HCJ14" s="124"/>
      <c r="HCK14" s="124"/>
      <c r="HCL14" s="124"/>
      <c r="HCM14" s="124"/>
      <c r="HCN14" s="124"/>
      <c r="HCO14" s="124"/>
      <c r="HCP14" s="124"/>
      <c r="HCQ14" s="124"/>
      <c r="HCR14" s="124"/>
      <c r="HCS14" s="124"/>
      <c r="HCT14" s="124"/>
      <c r="HCU14" s="124"/>
      <c r="HCV14" s="124"/>
      <c r="HCW14" s="124"/>
      <c r="HCX14" s="124"/>
      <c r="HCY14" s="124"/>
      <c r="HCZ14" s="124"/>
      <c r="HDA14" s="124"/>
      <c r="HDB14" s="124"/>
      <c r="HDC14" s="124"/>
      <c r="HDD14" s="124"/>
      <c r="HDE14" s="124"/>
      <c r="HDF14" s="124"/>
      <c r="HDG14" s="124"/>
      <c r="HDH14" s="124"/>
      <c r="HDI14" s="124"/>
      <c r="HDJ14" s="124"/>
      <c r="HDK14" s="124"/>
      <c r="HDL14" s="124"/>
      <c r="HDM14" s="124"/>
      <c r="HDN14" s="124"/>
      <c r="HDO14" s="124"/>
      <c r="HDP14" s="124"/>
      <c r="HDQ14" s="124"/>
      <c r="HDR14" s="124"/>
      <c r="HDS14" s="124"/>
      <c r="HDT14" s="124"/>
      <c r="HDU14" s="124"/>
      <c r="HDV14" s="124"/>
      <c r="HDW14" s="124"/>
      <c r="HDX14" s="124"/>
      <c r="HDY14" s="124"/>
      <c r="HDZ14" s="124"/>
      <c r="HEA14" s="124"/>
      <c r="HEB14" s="124"/>
      <c r="HEC14" s="124"/>
      <c r="HED14" s="124"/>
      <c r="HEE14" s="124"/>
      <c r="HEF14" s="124"/>
      <c r="HEG14" s="124"/>
      <c r="HEH14" s="124"/>
      <c r="HEI14" s="124"/>
      <c r="HEJ14" s="124"/>
      <c r="HEK14" s="124"/>
      <c r="HEL14" s="124"/>
      <c r="HEM14" s="124"/>
      <c r="HEN14" s="124"/>
      <c r="HEO14" s="124"/>
      <c r="HEP14" s="124"/>
      <c r="HEQ14" s="124"/>
      <c r="HER14" s="124"/>
      <c r="HES14" s="124"/>
      <c r="HET14" s="124"/>
      <c r="HEU14" s="124"/>
      <c r="HEV14" s="124"/>
      <c r="HEW14" s="124"/>
      <c r="HEX14" s="124"/>
      <c r="HEY14" s="124"/>
      <c r="HEZ14" s="124"/>
      <c r="HFA14" s="124"/>
      <c r="HFB14" s="124"/>
      <c r="HFC14" s="124"/>
      <c r="HFD14" s="124"/>
      <c r="HFE14" s="124"/>
      <c r="HFF14" s="124"/>
      <c r="HFG14" s="124"/>
      <c r="HFH14" s="124"/>
      <c r="HFI14" s="124"/>
      <c r="HFJ14" s="124"/>
      <c r="HFK14" s="124"/>
      <c r="HFL14" s="124"/>
      <c r="HFM14" s="124"/>
      <c r="HFN14" s="124"/>
      <c r="HFO14" s="124"/>
      <c r="HFP14" s="124"/>
      <c r="HFQ14" s="124"/>
      <c r="HFR14" s="124"/>
      <c r="HFS14" s="124"/>
      <c r="HFT14" s="124"/>
      <c r="HFU14" s="124"/>
      <c r="HFV14" s="124"/>
      <c r="HFW14" s="124"/>
      <c r="HFX14" s="124"/>
      <c r="HFY14" s="124"/>
      <c r="HFZ14" s="124"/>
      <c r="HGA14" s="124"/>
      <c r="HGB14" s="124"/>
      <c r="HGC14" s="124"/>
      <c r="HGD14" s="124"/>
      <c r="HGE14" s="124"/>
      <c r="HGF14" s="124"/>
      <c r="HGG14" s="124"/>
      <c r="HGH14" s="124"/>
      <c r="HGI14" s="124"/>
      <c r="HGJ14" s="124"/>
      <c r="HGK14" s="124"/>
      <c r="HGL14" s="124"/>
      <c r="HGM14" s="124"/>
      <c r="HGN14" s="124"/>
      <c r="HGO14" s="124"/>
      <c r="HGP14" s="124"/>
      <c r="HGQ14" s="124"/>
      <c r="HGR14" s="124"/>
      <c r="HGS14" s="124"/>
      <c r="HGT14" s="124"/>
      <c r="HGU14" s="124"/>
      <c r="HGV14" s="124"/>
      <c r="HGW14" s="124"/>
      <c r="HGX14" s="124"/>
      <c r="HGY14" s="124"/>
      <c r="HGZ14" s="124"/>
      <c r="HHA14" s="124"/>
      <c r="HHB14" s="124"/>
      <c r="HHC14" s="124"/>
      <c r="HHD14" s="124"/>
      <c r="HHE14" s="124"/>
      <c r="HHF14" s="124"/>
      <c r="HHG14" s="124"/>
      <c r="HHH14" s="124"/>
      <c r="HHI14" s="124"/>
      <c r="HHJ14" s="124"/>
      <c r="HHK14" s="124"/>
      <c r="HHL14" s="124"/>
      <c r="HHM14" s="124"/>
      <c r="HHN14" s="124"/>
      <c r="HHO14" s="124"/>
      <c r="HHP14" s="124"/>
      <c r="HHQ14" s="124"/>
      <c r="HHR14" s="124"/>
      <c r="HHS14" s="124"/>
      <c r="HHT14" s="124"/>
      <c r="HHU14" s="124"/>
      <c r="HHV14" s="124"/>
      <c r="HHW14" s="124"/>
      <c r="HHX14" s="124"/>
      <c r="HHY14" s="124"/>
      <c r="HHZ14" s="124"/>
      <c r="HIA14" s="124"/>
      <c r="HIB14" s="124"/>
      <c r="HIC14" s="124"/>
      <c r="HID14" s="124"/>
      <c r="HIE14" s="124"/>
      <c r="HIF14" s="124"/>
      <c r="HIG14" s="124"/>
      <c r="HIH14" s="124"/>
      <c r="HII14" s="124"/>
      <c r="HIJ14" s="124"/>
      <c r="HIK14" s="124"/>
      <c r="HIL14" s="124"/>
      <c r="HIM14" s="124"/>
      <c r="HIN14" s="124"/>
      <c r="HIO14" s="124"/>
      <c r="HIP14" s="124"/>
      <c r="HIQ14" s="124"/>
      <c r="HIR14" s="124"/>
      <c r="HIS14" s="124"/>
      <c r="HIT14" s="124"/>
      <c r="HIU14" s="124"/>
      <c r="HIV14" s="124"/>
      <c r="HIW14" s="124"/>
      <c r="HIX14" s="124"/>
      <c r="HIY14" s="124"/>
      <c r="HIZ14" s="124"/>
      <c r="HJA14" s="124"/>
      <c r="HJB14" s="124"/>
      <c r="HJC14" s="124"/>
      <c r="HJD14" s="124"/>
      <c r="HJE14" s="124"/>
      <c r="HJF14" s="124"/>
      <c r="HJG14" s="124"/>
      <c r="HJH14" s="124"/>
      <c r="HJI14" s="124"/>
      <c r="HJJ14" s="124"/>
      <c r="HJK14" s="124"/>
      <c r="HJL14" s="124"/>
      <c r="HJM14" s="124"/>
      <c r="HJN14" s="124"/>
      <c r="HJO14" s="124"/>
      <c r="HJP14" s="124"/>
      <c r="HJQ14" s="124"/>
      <c r="HJR14" s="124"/>
      <c r="HJS14" s="124"/>
      <c r="HJT14" s="124"/>
      <c r="HJU14" s="124"/>
      <c r="HJV14" s="124"/>
      <c r="HJW14" s="124"/>
      <c r="HJX14" s="124"/>
      <c r="HJY14" s="124"/>
      <c r="HJZ14" s="124"/>
      <c r="HKA14" s="124"/>
      <c r="HKB14" s="124"/>
      <c r="HKC14" s="124"/>
      <c r="HKD14" s="124"/>
      <c r="HKE14" s="124"/>
      <c r="HKF14" s="124"/>
      <c r="HKG14" s="124"/>
      <c r="HKH14" s="124"/>
      <c r="HKI14" s="124"/>
      <c r="HKJ14" s="124"/>
      <c r="HKK14" s="124"/>
      <c r="HKL14" s="124"/>
      <c r="HKM14" s="124"/>
      <c r="HKN14" s="124"/>
      <c r="HKO14" s="124"/>
      <c r="HKP14" s="124"/>
      <c r="HKQ14" s="124"/>
      <c r="HKR14" s="124"/>
      <c r="HKS14" s="124"/>
      <c r="HKT14" s="124"/>
      <c r="HKU14" s="124"/>
      <c r="HKV14" s="124"/>
      <c r="HKW14" s="124"/>
      <c r="HKX14" s="124"/>
      <c r="HKY14" s="124"/>
      <c r="HKZ14" s="124"/>
      <c r="HLA14" s="124"/>
      <c r="HLB14" s="124"/>
      <c r="HLC14" s="124"/>
      <c r="HLD14" s="124"/>
      <c r="HLE14" s="124"/>
      <c r="HLF14" s="124"/>
      <c r="HLG14" s="124"/>
      <c r="HLH14" s="124"/>
      <c r="HLI14" s="124"/>
      <c r="HLJ14" s="124"/>
      <c r="HLK14" s="124"/>
      <c r="HLL14" s="124"/>
      <c r="HLM14" s="124"/>
      <c r="HLN14" s="124"/>
      <c r="HLO14" s="124"/>
      <c r="HLP14" s="124"/>
      <c r="HLQ14" s="124"/>
      <c r="HLR14" s="124"/>
      <c r="HLS14" s="124"/>
      <c r="HLT14" s="124"/>
      <c r="HLU14" s="124"/>
      <c r="HLV14" s="124"/>
      <c r="HLW14" s="124"/>
      <c r="HLX14" s="124"/>
      <c r="HLY14" s="124"/>
      <c r="HLZ14" s="124"/>
      <c r="HMA14" s="124"/>
      <c r="HMB14" s="124"/>
      <c r="HMC14" s="124"/>
      <c r="HMD14" s="124"/>
      <c r="HME14" s="124"/>
      <c r="HMF14" s="124"/>
      <c r="HMG14" s="124"/>
      <c r="HMH14" s="124"/>
      <c r="HMI14" s="124"/>
      <c r="HMJ14" s="124"/>
      <c r="HMK14" s="124"/>
      <c r="HML14" s="124"/>
      <c r="HMM14" s="124"/>
      <c r="HMN14" s="124"/>
      <c r="HMO14" s="124"/>
      <c r="HMP14" s="124"/>
      <c r="HMQ14" s="124"/>
      <c r="HMR14" s="124"/>
      <c r="HMS14" s="124"/>
      <c r="HMT14" s="124"/>
      <c r="HMU14" s="124"/>
      <c r="HMV14" s="124"/>
      <c r="HMW14" s="124"/>
      <c r="HMX14" s="124"/>
      <c r="HMY14" s="124"/>
      <c r="HMZ14" s="124"/>
      <c r="HNA14" s="124"/>
      <c r="HNB14" s="124"/>
      <c r="HNC14" s="124"/>
      <c r="HND14" s="124"/>
      <c r="HNE14" s="124"/>
      <c r="HNF14" s="124"/>
      <c r="HNG14" s="124"/>
      <c r="HNH14" s="124"/>
      <c r="HNI14" s="124"/>
      <c r="HNJ14" s="124"/>
      <c r="HNK14" s="124"/>
      <c r="HNL14" s="124"/>
      <c r="HNM14" s="124"/>
      <c r="HNN14" s="124"/>
      <c r="HNO14" s="124"/>
      <c r="HNP14" s="124"/>
      <c r="HNQ14" s="124"/>
      <c r="HNR14" s="124"/>
      <c r="HNS14" s="124"/>
      <c r="HNT14" s="124"/>
      <c r="HNU14" s="124"/>
      <c r="HNV14" s="124"/>
      <c r="HNW14" s="124"/>
      <c r="HNX14" s="124"/>
      <c r="HNY14" s="124"/>
      <c r="HNZ14" s="124"/>
      <c r="HOA14" s="124"/>
      <c r="HOB14" s="124"/>
      <c r="HOC14" s="124"/>
      <c r="HOD14" s="124"/>
      <c r="HOE14" s="124"/>
      <c r="HOF14" s="124"/>
      <c r="HOG14" s="124"/>
      <c r="HOH14" s="124"/>
      <c r="HOI14" s="124"/>
      <c r="HOJ14" s="124"/>
      <c r="HOK14" s="124"/>
      <c r="HOL14" s="124"/>
      <c r="HOM14" s="124"/>
      <c r="HON14" s="124"/>
      <c r="HOO14" s="124"/>
      <c r="HOP14" s="124"/>
      <c r="HOQ14" s="124"/>
      <c r="HOR14" s="124"/>
      <c r="HOS14" s="124"/>
      <c r="HOT14" s="124"/>
      <c r="HOU14" s="124"/>
      <c r="HOV14" s="124"/>
      <c r="HOW14" s="124"/>
      <c r="HOX14" s="124"/>
      <c r="HOY14" s="124"/>
      <c r="HOZ14" s="124"/>
      <c r="HPA14" s="124"/>
      <c r="HPB14" s="124"/>
      <c r="HPC14" s="124"/>
      <c r="HPD14" s="124"/>
      <c r="HPE14" s="124"/>
      <c r="HPF14" s="124"/>
      <c r="HPG14" s="124"/>
      <c r="HPH14" s="124"/>
      <c r="HPI14" s="124"/>
      <c r="HPJ14" s="124"/>
      <c r="HPK14" s="124"/>
      <c r="HPL14" s="124"/>
      <c r="HPM14" s="124"/>
      <c r="HPN14" s="124"/>
      <c r="HPO14" s="124"/>
      <c r="HPP14" s="124"/>
      <c r="HPQ14" s="124"/>
      <c r="HPR14" s="124"/>
      <c r="HPS14" s="124"/>
      <c r="HPT14" s="124"/>
      <c r="HPU14" s="124"/>
      <c r="HPV14" s="124"/>
      <c r="HPW14" s="124"/>
      <c r="HPX14" s="124"/>
      <c r="HPY14" s="124"/>
      <c r="HPZ14" s="124"/>
      <c r="HQA14" s="124"/>
      <c r="HQB14" s="124"/>
      <c r="HQC14" s="124"/>
      <c r="HQD14" s="124"/>
      <c r="HQE14" s="124"/>
      <c r="HQF14" s="124"/>
      <c r="HQG14" s="124"/>
      <c r="HQH14" s="124"/>
      <c r="HQI14" s="124"/>
      <c r="HQJ14" s="124"/>
      <c r="HQK14" s="124"/>
      <c r="HQL14" s="124"/>
      <c r="HQM14" s="124"/>
      <c r="HQN14" s="124"/>
      <c r="HQO14" s="124"/>
      <c r="HQP14" s="124"/>
      <c r="HQQ14" s="124"/>
      <c r="HQR14" s="124"/>
      <c r="HQS14" s="124"/>
      <c r="HQT14" s="124"/>
      <c r="HQU14" s="124"/>
      <c r="HQV14" s="124"/>
      <c r="HQW14" s="124"/>
      <c r="HQX14" s="124"/>
      <c r="HQY14" s="124"/>
      <c r="HQZ14" s="124"/>
      <c r="HRA14" s="124"/>
      <c r="HRB14" s="124"/>
      <c r="HRC14" s="124"/>
      <c r="HRD14" s="124"/>
      <c r="HRE14" s="124"/>
      <c r="HRF14" s="124"/>
      <c r="HRG14" s="124"/>
      <c r="HRH14" s="124"/>
      <c r="HRI14" s="124"/>
      <c r="HRJ14" s="124"/>
      <c r="HRK14" s="124"/>
      <c r="HRL14" s="124"/>
      <c r="HRM14" s="124"/>
      <c r="HRN14" s="124"/>
      <c r="HRO14" s="124"/>
      <c r="HRP14" s="124"/>
      <c r="HRQ14" s="124"/>
      <c r="HRR14" s="124"/>
      <c r="HRS14" s="124"/>
      <c r="HRT14" s="124"/>
      <c r="HRU14" s="124"/>
      <c r="HRV14" s="124"/>
      <c r="HRW14" s="124"/>
      <c r="HRX14" s="124"/>
      <c r="HRY14" s="124"/>
      <c r="HRZ14" s="124"/>
      <c r="HSA14" s="124"/>
      <c r="HSB14" s="124"/>
      <c r="HSC14" s="124"/>
      <c r="HSD14" s="124"/>
      <c r="HSE14" s="124"/>
      <c r="HSF14" s="124"/>
      <c r="HSG14" s="124"/>
      <c r="HSH14" s="124"/>
      <c r="HSI14" s="124"/>
      <c r="HSJ14" s="124"/>
      <c r="HSK14" s="124"/>
      <c r="HSL14" s="124"/>
      <c r="HSM14" s="124"/>
      <c r="HSN14" s="124"/>
      <c r="HSO14" s="124"/>
      <c r="HSP14" s="124"/>
      <c r="HSQ14" s="124"/>
      <c r="HSR14" s="124"/>
      <c r="HSS14" s="124"/>
      <c r="HST14" s="124"/>
      <c r="HSU14" s="124"/>
      <c r="HSV14" s="124"/>
      <c r="HSW14" s="124"/>
      <c r="HSX14" s="124"/>
      <c r="HSY14" s="124"/>
      <c r="HSZ14" s="124"/>
      <c r="HTA14" s="124"/>
      <c r="HTB14" s="124"/>
      <c r="HTC14" s="124"/>
      <c r="HTD14" s="124"/>
      <c r="HTE14" s="124"/>
      <c r="HTF14" s="124"/>
      <c r="HTG14" s="124"/>
      <c r="HTH14" s="124"/>
      <c r="HTI14" s="124"/>
      <c r="HTJ14" s="124"/>
      <c r="HTK14" s="124"/>
      <c r="HTL14" s="124"/>
      <c r="HTM14" s="124"/>
      <c r="HTN14" s="124"/>
      <c r="HTO14" s="124"/>
      <c r="HTP14" s="124"/>
      <c r="HTQ14" s="124"/>
      <c r="HTR14" s="124"/>
      <c r="HTS14" s="124"/>
      <c r="HTT14" s="124"/>
      <c r="HTU14" s="124"/>
      <c r="HTV14" s="124"/>
      <c r="HTW14" s="124"/>
      <c r="HTX14" s="124"/>
      <c r="HTY14" s="124"/>
      <c r="HTZ14" s="124"/>
      <c r="HUA14" s="124"/>
      <c r="HUB14" s="124"/>
      <c r="HUC14" s="124"/>
      <c r="HUD14" s="124"/>
      <c r="HUE14" s="124"/>
      <c r="HUF14" s="124"/>
      <c r="HUG14" s="124"/>
      <c r="HUH14" s="124"/>
      <c r="HUI14" s="124"/>
      <c r="HUJ14" s="124"/>
      <c r="HUK14" s="124"/>
      <c r="HUL14" s="124"/>
      <c r="HUM14" s="124"/>
      <c r="HUN14" s="124"/>
      <c r="HUO14" s="124"/>
      <c r="HUP14" s="124"/>
      <c r="HUQ14" s="124"/>
      <c r="HUR14" s="124"/>
      <c r="HUS14" s="124"/>
      <c r="HUT14" s="124"/>
      <c r="HUU14" s="124"/>
      <c r="HUV14" s="124"/>
      <c r="HUW14" s="124"/>
      <c r="HUX14" s="124"/>
      <c r="HUY14" s="124"/>
      <c r="HUZ14" s="124"/>
      <c r="HVA14" s="124"/>
      <c r="HVB14" s="124"/>
      <c r="HVC14" s="124"/>
      <c r="HVD14" s="124"/>
      <c r="HVE14" s="124"/>
      <c r="HVF14" s="124"/>
      <c r="HVG14" s="124"/>
      <c r="HVH14" s="124"/>
      <c r="HVI14" s="124"/>
      <c r="HVJ14" s="124"/>
      <c r="HVK14" s="124"/>
      <c r="HVL14" s="124"/>
      <c r="HVM14" s="124"/>
      <c r="HVN14" s="124"/>
      <c r="HVO14" s="124"/>
      <c r="HVP14" s="124"/>
      <c r="HVQ14" s="124"/>
      <c r="HVR14" s="124"/>
      <c r="HVS14" s="124"/>
      <c r="HVT14" s="124"/>
      <c r="HVU14" s="124"/>
      <c r="HVV14" s="124"/>
      <c r="HVW14" s="124"/>
      <c r="HVX14" s="124"/>
      <c r="HVY14" s="124"/>
      <c r="HVZ14" s="124"/>
      <c r="HWA14" s="124"/>
      <c r="HWB14" s="124"/>
      <c r="HWC14" s="124"/>
      <c r="HWD14" s="124"/>
      <c r="HWE14" s="124"/>
      <c r="HWF14" s="124"/>
      <c r="HWG14" s="124"/>
      <c r="HWH14" s="124"/>
      <c r="HWI14" s="124"/>
      <c r="HWJ14" s="124"/>
      <c r="HWK14" s="124"/>
      <c r="HWL14" s="124"/>
      <c r="HWM14" s="124"/>
      <c r="HWN14" s="124"/>
      <c r="HWO14" s="124"/>
      <c r="HWP14" s="124"/>
      <c r="HWQ14" s="124"/>
      <c r="HWR14" s="124"/>
      <c r="HWS14" s="124"/>
      <c r="HWT14" s="124"/>
      <c r="HWU14" s="124"/>
      <c r="HWV14" s="124"/>
      <c r="HWW14" s="124"/>
      <c r="HWX14" s="124"/>
      <c r="HWY14" s="124"/>
      <c r="HWZ14" s="124"/>
      <c r="HXA14" s="124"/>
      <c r="HXB14" s="124"/>
      <c r="HXC14" s="124"/>
      <c r="HXD14" s="124"/>
      <c r="HXE14" s="124"/>
      <c r="HXF14" s="124"/>
      <c r="HXG14" s="124"/>
      <c r="HXH14" s="124"/>
      <c r="HXI14" s="124"/>
      <c r="HXJ14" s="124"/>
      <c r="HXK14" s="124"/>
      <c r="HXL14" s="124"/>
      <c r="HXM14" s="124"/>
      <c r="HXN14" s="124"/>
      <c r="HXO14" s="124"/>
      <c r="HXP14" s="124"/>
      <c r="HXQ14" s="124"/>
      <c r="HXR14" s="124"/>
      <c r="HXS14" s="124"/>
      <c r="HXT14" s="124"/>
      <c r="HXU14" s="124"/>
      <c r="HXV14" s="124"/>
      <c r="HXW14" s="124"/>
      <c r="HXX14" s="124"/>
      <c r="HXY14" s="124"/>
      <c r="HXZ14" s="124"/>
      <c r="HYA14" s="124"/>
      <c r="HYB14" s="124"/>
      <c r="HYC14" s="124"/>
      <c r="HYD14" s="124"/>
      <c r="HYE14" s="124"/>
      <c r="HYF14" s="124"/>
      <c r="HYG14" s="124"/>
      <c r="HYH14" s="124"/>
      <c r="HYI14" s="124"/>
      <c r="HYJ14" s="124"/>
      <c r="HYK14" s="124"/>
      <c r="HYL14" s="124"/>
      <c r="HYM14" s="124"/>
      <c r="HYN14" s="124"/>
      <c r="HYO14" s="124"/>
      <c r="HYP14" s="124"/>
      <c r="HYQ14" s="124"/>
      <c r="HYR14" s="124"/>
      <c r="HYS14" s="124"/>
      <c r="HYT14" s="124"/>
      <c r="HYU14" s="124"/>
      <c r="HYV14" s="124"/>
      <c r="HYW14" s="124"/>
      <c r="HYX14" s="124"/>
      <c r="HYY14" s="124"/>
      <c r="HYZ14" s="124"/>
      <c r="HZA14" s="124"/>
      <c r="HZB14" s="124"/>
      <c r="HZC14" s="124"/>
      <c r="HZD14" s="124"/>
      <c r="HZE14" s="124"/>
      <c r="HZF14" s="124"/>
      <c r="HZG14" s="124"/>
      <c r="HZH14" s="124"/>
      <c r="HZI14" s="124"/>
      <c r="HZJ14" s="124"/>
      <c r="HZK14" s="124"/>
      <c r="HZL14" s="124"/>
      <c r="HZM14" s="124"/>
      <c r="HZN14" s="124"/>
      <c r="HZO14" s="124"/>
      <c r="HZP14" s="124"/>
      <c r="HZQ14" s="124"/>
      <c r="HZR14" s="124"/>
      <c r="HZS14" s="124"/>
      <c r="HZT14" s="124"/>
      <c r="HZU14" s="124"/>
      <c r="HZV14" s="124"/>
      <c r="HZW14" s="124"/>
      <c r="HZX14" s="124"/>
      <c r="HZY14" s="124"/>
      <c r="HZZ14" s="124"/>
      <c r="IAA14" s="124"/>
      <c r="IAB14" s="124"/>
      <c r="IAC14" s="124"/>
      <c r="IAD14" s="124"/>
      <c r="IAE14" s="124"/>
      <c r="IAF14" s="124"/>
      <c r="IAG14" s="124"/>
      <c r="IAH14" s="124"/>
      <c r="IAI14" s="124"/>
      <c r="IAJ14" s="124"/>
      <c r="IAK14" s="124"/>
      <c r="IAL14" s="124"/>
      <c r="IAM14" s="124"/>
      <c r="IAN14" s="124"/>
      <c r="IAO14" s="124"/>
      <c r="IAP14" s="124"/>
      <c r="IAQ14" s="124"/>
      <c r="IAR14" s="124"/>
      <c r="IAS14" s="124"/>
      <c r="IAT14" s="124"/>
      <c r="IAU14" s="124"/>
      <c r="IAV14" s="124"/>
      <c r="IAW14" s="124"/>
      <c r="IAX14" s="124"/>
      <c r="IAY14" s="124"/>
      <c r="IAZ14" s="124"/>
      <c r="IBA14" s="124"/>
      <c r="IBB14" s="124"/>
      <c r="IBC14" s="124"/>
      <c r="IBD14" s="124"/>
      <c r="IBE14" s="124"/>
      <c r="IBF14" s="124"/>
      <c r="IBG14" s="124"/>
      <c r="IBH14" s="124"/>
      <c r="IBI14" s="124"/>
      <c r="IBJ14" s="124"/>
      <c r="IBK14" s="124"/>
      <c r="IBL14" s="124"/>
      <c r="IBM14" s="124"/>
      <c r="IBN14" s="124"/>
      <c r="IBO14" s="124"/>
      <c r="IBP14" s="124"/>
      <c r="IBQ14" s="124"/>
      <c r="IBR14" s="124"/>
      <c r="IBS14" s="124"/>
      <c r="IBT14" s="124"/>
      <c r="IBU14" s="124"/>
      <c r="IBV14" s="124"/>
      <c r="IBW14" s="124"/>
      <c r="IBX14" s="124"/>
      <c r="IBY14" s="124"/>
      <c r="IBZ14" s="124"/>
      <c r="ICA14" s="124"/>
      <c r="ICB14" s="124"/>
      <c r="ICC14" s="124"/>
      <c r="ICD14" s="124"/>
      <c r="ICE14" s="124"/>
      <c r="ICF14" s="124"/>
      <c r="ICG14" s="124"/>
      <c r="ICH14" s="124"/>
      <c r="ICI14" s="124"/>
      <c r="ICJ14" s="124"/>
      <c r="ICK14" s="124"/>
      <c r="ICL14" s="124"/>
      <c r="ICM14" s="124"/>
      <c r="ICN14" s="124"/>
      <c r="ICO14" s="124"/>
      <c r="ICP14" s="124"/>
      <c r="ICQ14" s="124"/>
      <c r="ICR14" s="124"/>
      <c r="ICS14" s="124"/>
      <c r="ICT14" s="124"/>
      <c r="ICU14" s="124"/>
      <c r="ICV14" s="124"/>
      <c r="ICW14" s="124"/>
      <c r="ICX14" s="124"/>
      <c r="ICY14" s="124"/>
      <c r="ICZ14" s="124"/>
      <c r="IDA14" s="124"/>
      <c r="IDB14" s="124"/>
      <c r="IDC14" s="124"/>
      <c r="IDD14" s="124"/>
      <c r="IDE14" s="124"/>
      <c r="IDF14" s="124"/>
      <c r="IDG14" s="124"/>
      <c r="IDH14" s="124"/>
      <c r="IDI14" s="124"/>
      <c r="IDJ14" s="124"/>
      <c r="IDK14" s="124"/>
      <c r="IDL14" s="124"/>
      <c r="IDM14" s="124"/>
      <c r="IDN14" s="124"/>
      <c r="IDO14" s="124"/>
      <c r="IDP14" s="124"/>
      <c r="IDQ14" s="124"/>
      <c r="IDR14" s="124"/>
      <c r="IDS14" s="124"/>
      <c r="IDT14" s="124"/>
      <c r="IDU14" s="124"/>
      <c r="IDV14" s="124"/>
      <c r="IDW14" s="124"/>
      <c r="IDX14" s="124"/>
      <c r="IDY14" s="124"/>
      <c r="IDZ14" s="124"/>
      <c r="IEA14" s="124"/>
      <c r="IEB14" s="124"/>
      <c r="IEC14" s="124"/>
      <c r="IED14" s="124"/>
      <c r="IEE14" s="124"/>
      <c r="IEF14" s="124"/>
      <c r="IEG14" s="124"/>
      <c r="IEH14" s="124"/>
      <c r="IEI14" s="124"/>
      <c r="IEJ14" s="124"/>
      <c r="IEK14" s="124"/>
      <c r="IEL14" s="124"/>
      <c r="IEM14" s="124"/>
      <c r="IEN14" s="124"/>
      <c r="IEO14" s="124"/>
      <c r="IEP14" s="124"/>
      <c r="IEQ14" s="124"/>
      <c r="IER14" s="124"/>
      <c r="IES14" s="124"/>
      <c r="IET14" s="124"/>
      <c r="IEU14" s="124"/>
      <c r="IEV14" s="124"/>
      <c r="IEW14" s="124"/>
      <c r="IEX14" s="124"/>
      <c r="IEY14" s="124"/>
      <c r="IEZ14" s="124"/>
      <c r="IFA14" s="124"/>
      <c r="IFB14" s="124"/>
      <c r="IFC14" s="124"/>
      <c r="IFD14" s="124"/>
      <c r="IFE14" s="124"/>
      <c r="IFF14" s="124"/>
      <c r="IFG14" s="124"/>
      <c r="IFH14" s="124"/>
      <c r="IFI14" s="124"/>
      <c r="IFJ14" s="124"/>
      <c r="IFK14" s="124"/>
      <c r="IFL14" s="124"/>
      <c r="IFM14" s="124"/>
      <c r="IFN14" s="124"/>
      <c r="IFO14" s="124"/>
      <c r="IFP14" s="124"/>
      <c r="IFQ14" s="124"/>
      <c r="IFR14" s="124"/>
      <c r="IFS14" s="124"/>
      <c r="IFT14" s="124"/>
      <c r="IFU14" s="124"/>
      <c r="IFV14" s="124"/>
      <c r="IFW14" s="124"/>
      <c r="IFX14" s="124"/>
      <c r="IFY14" s="124"/>
      <c r="IFZ14" s="124"/>
      <c r="IGA14" s="124"/>
      <c r="IGB14" s="124"/>
      <c r="IGC14" s="124"/>
      <c r="IGD14" s="124"/>
      <c r="IGE14" s="124"/>
      <c r="IGF14" s="124"/>
      <c r="IGG14" s="124"/>
      <c r="IGH14" s="124"/>
      <c r="IGI14" s="124"/>
      <c r="IGJ14" s="124"/>
      <c r="IGK14" s="124"/>
      <c r="IGL14" s="124"/>
      <c r="IGM14" s="124"/>
      <c r="IGN14" s="124"/>
      <c r="IGO14" s="124"/>
      <c r="IGP14" s="124"/>
      <c r="IGQ14" s="124"/>
      <c r="IGR14" s="124"/>
      <c r="IGS14" s="124"/>
      <c r="IGT14" s="124"/>
      <c r="IGU14" s="124"/>
      <c r="IGV14" s="124"/>
      <c r="IGW14" s="124"/>
      <c r="IGX14" s="124"/>
      <c r="IGY14" s="124"/>
      <c r="IGZ14" s="124"/>
      <c r="IHA14" s="124"/>
      <c r="IHB14" s="124"/>
      <c r="IHC14" s="124"/>
      <c r="IHD14" s="124"/>
      <c r="IHE14" s="124"/>
      <c r="IHF14" s="124"/>
      <c r="IHG14" s="124"/>
      <c r="IHH14" s="124"/>
      <c r="IHI14" s="124"/>
      <c r="IHJ14" s="124"/>
      <c r="IHK14" s="124"/>
      <c r="IHL14" s="124"/>
      <c r="IHM14" s="124"/>
      <c r="IHN14" s="124"/>
      <c r="IHO14" s="124"/>
      <c r="IHP14" s="124"/>
      <c r="IHQ14" s="124"/>
      <c r="IHR14" s="124"/>
      <c r="IHS14" s="124"/>
      <c r="IHT14" s="124"/>
      <c r="IHU14" s="124"/>
      <c r="IHV14" s="124"/>
      <c r="IHW14" s="124"/>
      <c r="IHX14" s="124"/>
      <c r="IHY14" s="124"/>
      <c r="IHZ14" s="124"/>
      <c r="IIA14" s="124"/>
      <c r="IIB14" s="124"/>
      <c r="IIC14" s="124"/>
      <c r="IID14" s="124"/>
      <c r="IIE14" s="124"/>
      <c r="IIF14" s="124"/>
      <c r="IIG14" s="124"/>
      <c r="IIH14" s="124"/>
      <c r="III14" s="124"/>
      <c r="IIJ14" s="124"/>
      <c r="IIK14" s="124"/>
      <c r="IIL14" s="124"/>
      <c r="IIM14" s="124"/>
      <c r="IIN14" s="124"/>
      <c r="IIO14" s="124"/>
      <c r="IIP14" s="124"/>
      <c r="IIQ14" s="124"/>
      <c r="IIR14" s="124"/>
      <c r="IIS14" s="124"/>
      <c r="IIT14" s="124"/>
      <c r="IIU14" s="124"/>
      <c r="IIV14" s="124"/>
      <c r="IIW14" s="124"/>
      <c r="IIX14" s="124"/>
      <c r="IIY14" s="124"/>
      <c r="IIZ14" s="124"/>
      <c r="IJA14" s="124"/>
      <c r="IJB14" s="124"/>
      <c r="IJC14" s="124"/>
      <c r="IJD14" s="124"/>
      <c r="IJE14" s="124"/>
      <c r="IJF14" s="124"/>
      <c r="IJG14" s="124"/>
      <c r="IJH14" s="124"/>
      <c r="IJI14" s="124"/>
      <c r="IJJ14" s="124"/>
      <c r="IJK14" s="124"/>
      <c r="IJL14" s="124"/>
      <c r="IJM14" s="124"/>
      <c r="IJN14" s="124"/>
      <c r="IJO14" s="124"/>
      <c r="IJP14" s="124"/>
      <c r="IJQ14" s="124"/>
      <c r="IJR14" s="124"/>
      <c r="IJS14" s="124"/>
      <c r="IJT14" s="124"/>
      <c r="IJU14" s="124"/>
      <c r="IJV14" s="124"/>
      <c r="IJW14" s="124"/>
      <c r="IJX14" s="124"/>
      <c r="IJY14" s="124"/>
      <c r="IJZ14" s="124"/>
      <c r="IKA14" s="124"/>
      <c r="IKB14" s="124"/>
      <c r="IKC14" s="124"/>
      <c r="IKD14" s="124"/>
      <c r="IKE14" s="124"/>
      <c r="IKF14" s="124"/>
      <c r="IKG14" s="124"/>
      <c r="IKH14" s="124"/>
      <c r="IKI14" s="124"/>
      <c r="IKJ14" s="124"/>
      <c r="IKK14" s="124"/>
      <c r="IKL14" s="124"/>
      <c r="IKM14" s="124"/>
      <c r="IKN14" s="124"/>
      <c r="IKO14" s="124"/>
      <c r="IKP14" s="124"/>
      <c r="IKQ14" s="124"/>
      <c r="IKR14" s="124"/>
      <c r="IKS14" s="124"/>
      <c r="IKT14" s="124"/>
      <c r="IKU14" s="124"/>
      <c r="IKV14" s="124"/>
      <c r="IKW14" s="124"/>
      <c r="IKX14" s="124"/>
      <c r="IKY14" s="124"/>
      <c r="IKZ14" s="124"/>
      <c r="ILA14" s="124"/>
      <c r="ILB14" s="124"/>
      <c r="ILC14" s="124"/>
      <c r="ILD14" s="124"/>
      <c r="ILE14" s="124"/>
      <c r="ILF14" s="124"/>
      <c r="ILG14" s="124"/>
      <c r="ILH14" s="124"/>
      <c r="ILI14" s="124"/>
      <c r="ILJ14" s="124"/>
      <c r="ILK14" s="124"/>
      <c r="ILL14" s="124"/>
      <c r="ILM14" s="124"/>
      <c r="ILN14" s="124"/>
      <c r="ILO14" s="124"/>
      <c r="ILP14" s="124"/>
      <c r="ILQ14" s="124"/>
      <c r="ILR14" s="124"/>
      <c r="ILS14" s="124"/>
      <c r="ILT14" s="124"/>
      <c r="ILU14" s="124"/>
      <c r="ILV14" s="124"/>
      <c r="ILW14" s="124"/>
      <c r="ILX14" s="124"/>
      <c r="ILY14" s="124"/>
      <c r="ILZ14" s="124"/>
      <c r="IMA14" s="124"/>
      <c r="IMB14" s="124"/>
      <c r="IMC14" s="124"/>
      <c r="IMD14" s="124"/>
      <c r="IME14" s="124"/>
      <c r="IMF14" s="124"/>
      <c r="IMG14" s="124"/>
      <c r="IMH14" s="124"/>
      <c r="IMI14" s="124"/>
      <c r="IMJ14" s="124"/>
      <c r="IMK14" s="124"/>
      <c r="IML14" s="124"/>
      <c r="IMM14" s="124"/>
      <c r="IMN14" s="124"/>
      <c r="IMO14" s="124"/>
      <c r="IMP14" s="124"/>
      <c r="IMQ14" s="124"/>
      <c r="IMR14" s="124"/>
      <c r="IMS14" s="124"/>
      <c r="IMT14" s="124"/>
      <c r="IMU14" s="124"/>
      <c r="IMV14" s="124"/>
      <c r="IMW14" s="124"/>
      <c r="IMX14" s="124"/>
      <c r="IMY14" s="124"/>
      <c r="IMZ14" s="124"/>
      <c r="INA14" s="124"/>
      <c r="INB14" s="124"/>
      <c r="INC14" s="124"/>
      <c r="IND14" s="124"/>
      <c r="INE14" s="124"/>
      <c r="INF14" s="124"/>
      <c r="ING14" s="124"/>
      <c r="INH14" s="124"/>
      <c r="INI14" s="124"/>
      <c r="INJ14" s="124"/>
      <c r="INK14" s="124"/>
      <c r="INL14" s="124"/>
      <c r="INM14" s="124"/>
      <c r="INN14" s="124"/>
      <c r="INO14" s="124"/>
      <c r="INP14" s="124"/>
      <c r="INQ14" s="124"/>
      <c r="INR14" s="124"/>
      <c r="INS14" s="124"/>
      <c r="INT14" s="124"/>
      <c r="INU14" s="124"/>
      <c r="INV14" s="124"/>
      <c r="INW14" s="124"/>
      <c r="INX14" s="124"/>
      <c r="INY14" s="124"/>
      <c r="INZ14" s="124"/>
      <c r="IOA14" s="124"/>
      <c r="IOB14" s="124"/>
      <c r="IOC14" s="124"/>
      <c r="IOD14" s="124"/>
      <c r="IOE14" s="124"/>
      <c r="IOF14" s="124"/>
      <c r="IOG14" s="124"/>
      <c r="IOH14" s="124"/>
      <c r="IOI14" s="124"/>
      <c r="IOJ14" s="124"/>
      <c r="IOK14" s="124"/>
      <c r="IOL14" s="124"/>
      <c r="IOM14" s="124"/>
      <c r="ION14" s="124"/>
      <c r="IOO14" s="124"/>
      <c r="IOP14" s="124"/>
      <c r="IOQ14" s="124"/>
      <c r="IOR14" s="124"/>
      <c r="IOS14" s="124"/>
      <c r="IOT14" s="124"/>
      <c r="IOU14" s="124"/>
      <c r="IOV14" s="124"/>
      <c r="IOW14" s="124"/>
      <c r="IOX14" s="124"/>
      <c r="IOY14" s="124"/>
      <c r="IOZ14" s="124"/>
      <c r="IPA14" s="124"/>
      <c r="IPB14" s="124"/>
      <c r="IPC14" s="124"/>
      <c r="IPD14" s="124"/>
      <c r="IPE14" s="124"/>
      <c r="IPF14" s="124"/>
      <c r="IPG14" s="124"/>
      <c r="IPH14" s="124"/>
      <c r="IPI14" s="124"/>
      <c r="IPJ14" s="124"/>
      <c r="IPK14" s="124"/>
      <c r="IPL14" s="124"/>
      <c r="IPM14" s="124"/>
      <c r="IPN14" s="124"/>
      <c r="IPO14" s="124"/>
      <c r="IPP14" s="124"/>
      <c r="IPQ14" s="124"/>
      <c r="IPR14" s="124"/>
      <c r="IPS14" s="124"/>
      <c r="IPT14" s="124"/>
      <c r="IPU14" s="124"/>
      <c r="IPV14" s="124"/>
      <c r="IPW14" s="124"/>
      <c r="IPX14" s="124"/>
      <c r="IPY14" s="124"/>
      <c r="IPZ14" s="124"/>
      <c r="IQA14" s="124"/>
      <c r="IQB14" s="124"/>
      <c r="IQC14" s="124"/>
      <c r="IQD14" s="124"/>
      <c r="IQE14" s="124"/>
      <c r="IQF14" s="124"/>
      <c r="IQG14" s="124"/>
      <c r="IQH14" s="124"/>
      <c r="IQI14" s="124"/>
      <c r="IQJ14" s="124"/>
      <c r="IQK14" s="124"/>
      <c r="IQL14" s="124"/>
      <c r="IQM14" s="124"/>
      <c r="IQN14" s="124"/>
      <c r="IQO14" s="124"/>
      <c r="IQP14" s="124"/>
      <c r="IQQ14" s="124"/>
      <c r="IQR14" s="124"/>
      <c r="IQS14" s="124"/>
      <c r="IQT14" s="124"/>
      <c r="IQU14" s="124"/>
      <c r="IQV14" s="124"/>
      <c r="IQW14" s="124"/>
      <c r="IQX14" s="124"/>
      <c r="IQY14" s="124"/>
      <c r="IQZ14" s="124"/>
      <c r="IRA14" s="124"/>
      <c r="IRB14" s="124"/>
      <c r="IRC14" s="124"/>
      <c r="IRD14" s="124"/>
      <c r="IRE14" s="124"/>
      <c r="IRF14" s="124"/>
      <c r="IRG14" s="124"/>
      <c r="IRH14" s="124"/>
      <c r="IRI14" s="124"/>
      <c r="IRJ14" s="124"/>
      <c r="IRK14" s="124"/>
      <c r="IRL14" s="124"/>
      <c r="IRM14" s="124"/>
      <c r="IRN14" s="124"/>
      <c r="IRO14" s="124"/>
      <c r="IRP14" s="124"/>
      <c r="IRQ14" s="124"/>
      <c r="IRR14" s="124"/>
      <c r="IRS14" s="124"/>
      <c r="IRT14" s="124"/>
      <c r="IRU14" s="124"/>
      <c r="IRV14" s="124"/>
      <c r="IRW14" s="124"/>
      <c r="IRX14" s="124"/>
      <c r="IRY14" s="124"/>
      <c r="IRZ14" s="124"/>
      <c r="ISA14" s="124"/>
      <c r="ISB14" s="124"/>
      <c r="ISC14" s="124"/>
      <c r="ISD14" s="124"/>
      <c r="ISE14" s="124"/>
      <c r="ISF14" s="124"/>
      <c r="ISG14" s="124"/>
      <c r="ISH14" s="124"/>
      <c r="ISI14" s="124"/>
      <c r="ISJ14" s="124"/>
      <c r="ISK14" s="124"/>
      <c r="ISL14" s="124"/>
      <c r="ISM14" s="124"/>
      <c r="ISN14" s="124"/>
      <c r="ISO14" s="124"/>
      <c r="ISP14" s="124"/>
      <c r="ISQ14" s="124"/>
      <c r="ISR14" s="124"/>
      <c r="ISS14" s="124"/>
      <c r="IST14" s="124"/>
      <c r="ISU14" s="124"/>
      <c r="ISV14" s="124"/>
      <c r="ISW14" s="124"/>
      <c r="ISX14" s="124"/>
      <c r="ISY14" s="124"/>
      <c r="ISZ14" s="124"/>
      <c r="ITA14" s="124"/>
      <c r="ITB14" s="124"/>
      <c r="ITC14" s="124"/>
      <c r="ITD14" s="124"/>
      <c r="ITE14" s="124"/>
      <c r="ITF14" s="124"/>
      <c r="ITG14" s="124"/>
      <c r="ITH14" s="124"/>
      <c r="ITI14" s="124"/>
      <c r="ITJ14" s="124"/>
      <c r="ITK14" s="124"/>
      <c r="ITL14" s="124"/>
      <c r="ITM14" s="124"/>
      <c r="ITN14" s="124"/>
      <c r="ITO14" s="124"/>
      <c r="ITP14" s="124"/>
      <c r="ITQ14" s="124"/>
      <c r="ITR14" s="124"/>
      <c r="ITS14" s="124"/>
      <c r="ITT14" s="124"/>
      <c r="ITU14" s="124"/>
      <c r="ITV14" s="124"/>
      <c r="ITW14" s="124"/>
      <c r="ITX14" s="124"/>
      <c r="ITY14" s="124"/>
      <c r="ITZ14" s="124"/>
      <c r="IUA14" s="124"/>
      <c r="IUB14" s="124"/>
      <c r="IUC14" s="124"/>
      <c r="IUD14" s="124"/>
      <c r="IUE14" s="124"/>
      <c r="IUF14" s="124"/>
      <c r="IUG14" s="124"/>
      <c r="IUH14" s="124"/>
      <c r="IUI14" s="124"/>
      <c r="IUJ14" s="124"/>
      <c r="IUK14" s="124"/>
      <c r="IUL14" s="124"/>
      <c r="IUM14" s="124"/>
      <c r="IUN14" s="124"/>
      <c r="IUO14" s="124"/>
      <c r="IUP14" s="124"/>
      <c r="IUQ14" s="124"/>
      <c r="IUR14" s="124"/>
      <c r="IUS14" s="124"/>
      <c r="IUT14" s="124"/>
      <c r="IUU14" s="124"/>
      <c r="IUV14" s="124"/>
      <c r="IUW14" s="124"/>
      <c r="IUX14" s="124"/>
      <c r="IUY14" s="124"/>
      <c r="IUZ14" s="124"/>
      <c r="IVA14" s="124"/>
      <c r="IVB14" s="124"/>
      <c r="IVC14" s="124"/>
      <c r="IVD14" s="124"/>
      <c r="IVE14" s="124"/>
      <c r="IVF14" s="124"/>
      <c r="IVG14" s="124"/>
      <c r="IVH14" s="124"/>
      <c r="IVI14" s="124"/>
      <c r="IVJ14" s="124"/>
      <c r="IVK14" s="124"/>
      <c r="IVL14" s="124"/>
      <c r="IVM14" s="124"/>
      <c r="IVN14" s="124"/>
      <c r="IVO14" s="124"/>
      <c r="IVP14" s="124"/>
      <c r="IVQ14" s="124"/>
      <c r="IVR14" s="124"/>
      <c r="IVS14" s="124"/>
      <c r="IVT14" s="124"/>
      <c r="IVU14" s="124"/>
      <c r="IVV14" s="124"/>
      <c r="IVW14" s="124"/>
      <c r="IVX14" s="124"/>
      <c r="IVY14" s="124"/>
      <c r="IVZ14" s="124"/>
      <c r="IWA14" s="124"/>
      <c r="IWB14" s="124"/>
      <c r="IWC14" s="124"/>
      <c r="IWD14" s="124"/>
      <c r="IWE14" s="124"/>
      <c r="IWF14" s="124"/>
      <c r="IWG14" s="124"/>
      <c r="IWH14" s="124"/>
      <c r="IWI14" s="124"/>
      <c r="IWJ14" s="124"/>
      <c r="IWK14" s="124"/>
      <c r="IWL14" s="124"/>
      <c r="IWM14" s="124"/>
      <c r="IWN14" s="124"/>
      <c r="IWO14" s="124"/>
      <c r="IWP14" s="124"/>
      <c r="IWQ14" s="124"/>
      <c r="IWR14" s="124"/>
      <c r="IWS14" s="124"/>
      <c r="IWT14" s="124"/>
      <c r="IWU14" s="124"/>
      <c r="IWV14" s="124"/>
      <c r="IWW14" s="124"/>
      <c r="IWX14" s="124"/>
      <c r="IWY14" s="124"/>
      <c r="IWZ14" s="124"/>
      <c r="IXA14" s="124"/>
      <c r="IXB14" s="124"/>
      <c r="IXC14" s="124"/>
      <c r="IXD14" s="124"/>
      <c r="IXE14" s="124"/>
      <c r="IXF14" s="124"/>
      <c r="IXG14" s="124"/>
      <c r="IXH14" s="124"/>
      <c r="IXI14" s="124"/>
      <c r="IXJ14" s="124"/>
      <c r="IXK14" s="124"/>
      <c r="IXL14" s="124"/>
      <c r="IXM14" s="124"/>
      <c r="IXN14" s="124"/>
      <c r="IXO14" s="124"/>
      <c r="IXP14" s="124"/>
      <c r="IXQ14" s="124"/>
      <c r="IXR14" s="124"/>
      <c r="IXS14" s="124"/>
      <c r="IXT14" s="124"/>
      <c r="IXU14" s="124"/>
      <c r="IXV14" s="124"/>
      <c r="IXW14" s="124"/>
      <c r="IXX14" s="124"/>
      <c r="IXY14" s="124"/>
      <c r="IXZ14" s="124"/>
      <c r="IYA14" s="124"/>
      <c r="IYB14" s="124"/>
      <c r="IYC14" s="124"/>
      <c r="IYD14" s="124"/>
      <c r="IYE14" s="124"/>
      <c r="IYF14" s="124"/>
      <c r="IYG14" s="124"/>
      <c r="IYH14" s="124"/>
      <c r="IYI14" s="124"/>
      <c r="IYJ14" s="124"/>
      <c r="IYK14" s="124"/>
      <c r="IYL14" s="124"/>
      <c r="IYM14" s="124"/>
      <c r="IYN14" s="124"/>
      <c r="IYO14" s="124"/>
      <c r="IYP14" s="124"/>
      <c r="IYQ14" s="124"/>
      <c r="IYR14" s="124"/>
      <c r="IYS14" s="124"/>
      <c r="IYT14" s="124"/>
      <c r="IYU14" s="124"/>
      <c r="IYV14" s="124"/>
      <c r="IYW14" s="124"/>
      <c r="IYX14" s="124"/>
      <c r="IYY14" s="124"/>
      <c r="IYZ14" s="124"/>
      <c r="IZA14" s="124"/>
      <c r="IZB14" s="124"/>
      <c r="IZC14" s="124"/>
      <c r="IZD14" s="124"/>
      <c r="IZE14" s="124"/>
      <c r="IZF14" s="124"/>
      <c r="IZG14" s="124"/>
      <c r="IZH14" s="124"/>
      <c r="IZI14" s="124"/>
      <c r="IZJ14" s="124"/>
      <c r="IZK14" s="124"/>
      <c r="IZL14" s="124"/>
      <c r="IZM14" s="124"/>
      <c r="IZN14" s="124"/>
      <c r="IZO14" s="124"/>
      <c r="IZP14" s="124"/>
      <c r="IZQ14" s="124"/>
      <c r="IZR14" s="124"/>
      <c r="IZS14" s="124"/>
      <c r="IZT14" s="124"/>
      <c r="IZU14" s="124"/>
      <c r="IZV14" s="124"/>
      <c r="IZW14" s="124"/>
      <c r="IZX14" s="124"/>
      <c r="IZY14" s="124"/>
      <c r="IZZ14" s="124"/>
      <c r="JAA14" s="124"/>
      <c r="JAB14" s="124"/>
      <c r="JAC14" s="124"/>
      <c r="JAD14" s="124"/>
      <c r="JAE14" s="124"/>
      <c r="JAF14" s="124"/>
      <c r="JAG14" s="124"/>
      <c r="JAH14" s="124"/>
      <c r="JAI14" s="124"/>
      <c r="JAJ14" s="124"/>
      <c r="JAK14" s="124"/>
      <c r="JAL14" s="124"/>
      <c r="JAM14" s="124"/>
      <c r="JAN14" s="124"/>
      <c r="JAO14" s="124"/>
      <c r="JAP14" s="124"/>
      <c r="JAQ14" s="124"/>
      <c r="JAR14" s="124"/>
      <c r="JAS14" s="124"/>
      <c r="JAT14" s="124"/>
      <c r="JAU14" s="124"/>
      <c r="JAV14" s="124"/>
      <c r="JAW14" s="124"/>
      <c r="JAX14" s="124"/>
      <c r="JAY14" s="124"/>
      <c r="JAZ14" s="124"/>
      <c r="JBA14" s="124"/>
      <c r="JBB14" s="124"/>
      <c r="JBC14" s="124"/>
      <c r="JBD14" s="124"/>
      <c r="JBE14" s="124"/>
      <c r="JBF14" s="124"/>
      <c r="JBG14" s="124"/>
      <c r="JBH14" s="124"/>
      <c r="JBI14" s="124"/>
      <c r="JBJ14" s="124"/>
      <c r="JBK14" s="124"/>
      <c r="JBL14" s="124"/>
      <c r="JBM14" s="124"/>
      <c r="JBN14" s="124"/>
      <c r="JBO14" s="124"/>
      <c r="JBP14" s="124"/>
      <c r="JBQ14" s="124"/>
      <c r="JBR14" s="124"/>
      <c r="JBS14" s="124"/>
      <c r="JBT14" s="124"/>
      <c r="JBU14" s="124"/>
      <c r="JBV14" s="124"/>
      <c r="JBW14" s="124"/>
      <c r="JBX14" s="124"/>
      <c r="JBY14" s="124"/>
      <c r="JBZ14" s="124"/>
      <c r="JCA14" s="124"/>
      <c r="JCB14" s="124"/>
      <c r="JCC14" s="124"/>
      <c r="JCD14" s="124"/>
      <c r="JCE14" s="124"/>
      <c r="JCF14" s="124"/>
      <c r="JCG14" s="124"/>
      <c r="JCH14" s="124"/>
      <c r="JCI14" s="124"/>
      <c r="JCJ14" s="124"/>
      <c r="JCK14" s="124"/>
      <c r="JCL14" s="124"/>
      <c r="JCM14" s="124"/>
      <c r="JCN14" s="124"/>
      <c r="JCO14" s="124"/>
      <c r="JCP14" s="124"/>
      <c r="JCQ14" s="124"/>
      <c r="JCR14" s="124"/>
      <c r="JCS14" s="124"/>
      <c r="JCT14" s="124"/>
      <c r="JCU14" s="124"/>
      <c r="JCV14" s="124"/>
      <c r="JCW14" s="124"/>
      <c r="JCX14" s="124"/>
      <c r="JCY14" s="124"/>
      <c r="JCZ14" s="124"/>
      <c r="JDA14" s="124"/>
      <c r="JDB14" s="124"/>
      <c r="JDC14" s="124"/>
      <c r="JDD14" s="124"/>
      <c r="JDE14" s="124"/>
      <c r="JDF14" s="124"/>
      <c r="JDG14" s="124"/>
      <c r="JDH14" s="124"/>
      <c r="JDI14" s="124"/>
      <c r="JDJ14" s="124"/>
      <c r="JDK14" s="124"/>
      <c r="JDL14" s="124"/>
      <c r="JDM14" s="124"/>
      <c r="JDN14" s="124"/>
      <c r="JDO14" s="124"/>
      <c r="JDP14" s="124"/>
      <c r="JDQ14" s="124"/>
      <c r="JDR14" s="124"/>
      <c r="JDS14" s="124"/>
      <c r="JDT14" s="124"/>
      <c r="JDU14" s="124"/>
      <c r="JDV14" s="124"/>
      <c r="JDW14" s="124"/>
      <c r="JDX14" s="124"/>
      <c r="JDY14" s="124"/>
      <c r="JDZ14" s="124"/>
      <c r="JEA14" s="124"/>
      <c r="JEB14" s="124"/>
      <c r="JEC14" s="124"/>
      <c r="JED14" s="124"/>
      <c r="JEE14" s="124"/>
      <c r="JEF14" s="124"/>
      <c r="JEG14" s="124"/>
      <c r="JEH14" s="124"/>
      <c r="JEI14" s="124"/>
      <c r="JEJ14" s="124"/>
      <c r="JEK14" s="124"/>
      <c r="JEL14" s="124"/>
      <c r="JEM14" s="124"/>
      <c r="JEN14" s="124"/>
      <c r="JEO14" s="124"/>
      <c r="JEP14" s="124"/>
      <c r="JEQ14" s="124"/>
      <c r="JER14" s="124"/>
      <c r="JES14" s="124"/>
      <c r="JET14" s="124"/>
      <c r="JEU14" s="124"/>
      <c r="JEV14" s="124"/>
      <c r="JEW14" s="124"/>
      <c r="JEX14" s="124"/>
      <c r="JEY14" s="124"/>
      <c r="JEZ14" s="124"/>
      <c r="JFA14" s="124"/>
      <c r="JFB14" s="124"/>
      <c r="JFC14" s="124"/>
      <c r="JFD14" s="124"/>
      <c r="JFE14" s="124"/>
      <c r="JFF14" s="124"/>
      <c r="JFG14" s="124"/>
      <c r="JFH14" s="124"/>
      <c r="JFI14" s="124"/>
      <c r="JFJ14" s="124"/>
      <c r="JFK14" s="124"/>
      <c r="JFL14" s="124"/>
      <c r="JFM14" s="124"/>
      <c r="JFN14" s="124"/>
      <c r="JFO14" s="124"/>
      <c r="JFP14" s="124"/>
      <c r="JFQ14" s="124"/>
      <c r="JFR14" s="124"/>
      <c r="JFS14" s="124"/>
      <c r="JFT14" s="124"/>
      <c r="JFU14" s="124"/>
      <c r="JFV14" s="124"/>
      <c r="JFW14" s="124"/>
      <c r="JFX14" s="124"/>
      <c r="JFY14" s="124"/>
      <c r="JFZ14" s="124"/>
      <c r="JGA14" s="124"/>
      <c r="JGB14" s="124"/>
      <c r="JGC14" s="124"/>
      <c r="JGD14" s="124"/>
      <c r="JGE14" s="124"/>
      <c r="JGF14" s="124"/>
      <c r="JGG14" s="124"/>
      <c r="JGH14" s="124"/>
      <c r="JGI14" s="124"/>
      <c r="JGJ14" s="124"/>
      <c r="JGK14" s="124"/>
      <c r="JGL14" s="124"/>
      <c r="JGM14" s="124"/>
      <c r="JGN14" s="124"/>
      <c r="JGO14" s="124"/>
      <c r="JGP14" s="124"/>
      <c r="JGQ14" s="124"/>
      <c r="JGR14" s="124"/>
      <c r="JGS14" s="124"/>
      <c r="JGT14" s="124"/>
      <c r="JGU14" s="124"/>
      <c r="JGV14" s="124"/>
      <c r="JGW14" s="124"/>
      <c r="JGX14" s="124"/>
      <c r="JGY14" s="124"/>
      <c r="JGZ14" s="124"/>
      <c r="JHA14" s="124"/>
      <c r="JHB14" s="124"/>
      <c r="JHC14" s="124"/>
      <c r="JHD14" s="124"/>
      <c r="JHE14" s="124"/>
      <c r="JHF14" s="124"/>
      <c r="JHG14" s="124"/>
      <c r="JHH14" s="124"/>
      <c r="JHI14" s="124"/>
      <c r="JHJ14" s="124"/>
      <c r="JHK14" s="124"/>
      <c r="JHL14" s="124"/>
      <c r="JHM14" s="124"/>
      <c r="JHN14" s="124"/>
      <c r="JHO14" s="124"/>
      <c r="JHP14" s="124"/>
      <c r="JHQ14" s="124"/>
      <c r="JHR14" s="124"/>
      <c r="JHS14" s="124"/>
      <c r="JHT14" s="124"/>
      <c r="JHU14" s="124"/>
      <c r="JHV14" s="124"/>
      <c r="JHW14" s="124"/>
      <c r="JHX14" s="124"/>
      <c r="JHY14" s="124"/>
      <c r="JHZ14" s="124"/>
      <c r="JIA14" s="124"/>
      <c r="JIB14" s="124"/>
      <c r="JIC14" s="124"/>
      <c r="JID14" s="124"/>
      <c r="JIE14" s="124"/>
      <c r="JIF14" s="124"/>
      <c r="JIG14" s="124"/>
      <c r="JIH14" s="124"/>
      <c r="JII14" s="124"/>
      <c r="JIJ14" s="124"/>
      <c r="JIK14" s="124"/>
      <c r="JIL14" s="124"/>
      <c r="JIM14" s="124"/>
      <c r="JIN14" s="124"/>
      <c r="JIO14" s="124"/>
      <c r="JIP14" s="124"/>
      <c r="JIQ14" s="124"/>
      <c r="JIR14" s="124"/>
      <c r="JIS14" s="124"/>
      <c r="JIT14" s="124"/>
      <c r="JIU14" s="124"/>
      <c r="JIV14" s="124"/>
      <c r="JIW14" s="124"/>
      <c r="JIX14" s="124"/>
      <c r="JIY14" s="124"/>
      <c r="JIZ14" s="124"/>
      <c r="JJA14" s="124"/>
      <c r="JJB14" s="124"/>
      <c r="JJC14" s="124"/>
      <c r="JJD14" s="124"/>
      <c r="JJE14" s="124"/>
      <c r="JJF14" s="124"/>
      <c r="JJG14" s="124"/>
      <c r="JJH14" s="124"/>
      <c r="JJI14" s="124"/>
      <c r="JJJ14" s="124"/>
      <c r="JJK14" s="124"/>
      <c r="JJL14" s="124"/>
      <c r="JJM14" s="124"/>
      <c r="JJN14" s="124"/>
      <c r="JJO14" s="124"/>
      <c r="JJP14" s="124"/>
      <c r="JJQ14" s="124"/>
      <c r="JJR14" s="124"/>
      <c r="JJS14" s="124"/>
      <c r="JJT14" s="124"/>
      <c r="JJU14" s="124"/>
      <c r="JJV14" s="124"/>
      <c r="JJW14" s="124"/>
      <c r="JJX14" s="124"/>
      <c r="JJY14" s="124"/>
      <c r="JJZ14" s="124"/>
      <c r="JKA14" s="124"/>
      <c r="JKB14" s="124"/>
      <c r="JKC14" s="124"/>
      <c r="JKD14" s="124"/>
      <c r="JKE14" s="124"/>
      <c r="JKF14" s="124"/>
      <c r="JKG14" s="124"/>
      <c r="JKH14" s="124"/>
      <c r="JKI14" s="124"/>
      <c r="JKJ14" s="124"/>
      <c r="JKK14" s="124"/>
      <c r="JKL14" s="124"/>
      <c r="JKM14" s="124"/>
      <c r="JKN14" s="124"/>
      <c r="JKO14" s="124"/>
      <c r="JKP14" s="124"/>
      <c r="JKQ14" s="124"/>
      <c r="JKR14" s="124"/>
      <c r="JKS14" s="124"/>
      <c r="JKT14" s="124"/>
      <c r="JKU14" s="124"/>
      <c r="JKV14" s="124"/>
      <c r="JKW14" s="124"/>
      <c r="JKX14" s="124"/>
      <c r="JKY14" s="124"/>
      <c r="JKZ14" s="124"/>
      <c r="JLA14" s="124"/>
      <c r="JLB14" s="124"/>
      <c r="JLC14" s="124"/>
      <c r="JLD14" s="124"/>
      <c r="JLE14" s="124"/>
      <c r="JLF14" s="124"/>
      <c r="JLG14" s="124"/>
      <c r="JLH14" s="124"/>
      <c r="JLI14" s="124"/>
      <c r="JLJ14" s="124"/>
      <c r="JLK14" s="124"/>
      <c r="JLL14" s="124"/>
      <c r="JLM14" s="124"/>
      <c r="JLN14" s="124"/>
      <c r="JLO14" s="124"/>
      <c r="JLP14" s="124"/>
      <c r="JLQ14" s="124"/>
      <c r="JLR14" s="124"/>
      <c r="JLS14" s="124"/>
      <c r="JLT14" s="124"/>
      <c r="JLU14" s="124"/>
      <c r="JLV14" s="124"/>
      <c r="JLW14" s="124"/>
      <c r="JLX14" s="124"/>
      <c r="JLY14" s="124"/>
      <c r="JLZ14" s="124"/>
      <c r="JMA14" s="124"/>
      <c r="JMB14" s="124"/>
      <c r="JMC14" s="124"/>
      <c r="JMD14" s="124"/>
      <c r="JME14" s="124"/>
      <c r="JMF14" s="124"/>
      <c r="JMG14" s="124"/>
      <c r="JMH14" s="124"/>
      <c r="JMI14" s="124"/>
      <c r="JMJ14" s="124"/>
      <c r="JMK14" s="124"/>
      <c r="JML14" s="124"/>
      <c r="JMM14" s="124"/>
      <c r="JMN14" s="124"/>
      <c r="JMO14" s="124"/>
      <c r="JMP14" s="124"/>
      <c r="JMQ14" s="124"/>
      <c r="JMR14" s="124"/>
      <c r="JMS14" s="124"/>
      <c r="JMT14" s="124"/>
      <c r="JMU14" s="124"/>
      <c r="JMV14" s="124"/>
      <c r="JMW14" s="124"/>
      <c r="JMX14" s="124"/>
      <c r="JMY14" s="124"/>
      <c r="JMZ14" s="124"/>
      <c r="JNA14" s="124"/>
      <c r="JNB14" s="124"/>
      <c r="JNC14" s="124"/>
      <c r="JND14" s="124"/>
      <c r="JNE14" s="124"/>
      <c r="JNF14" s="124"/>
      <c r="JNG14" s="124"/>
      <c r="JNH14" s="124"/>
      <c r="JNI14" s="124"/>
      <c r="JNJ14" s="124"/>
      <c r="JNK14" s="124"/>
      <c r="JNL14" s="124"/>
      <c r="JNM14" s="124"/>
      <c r="JNN14" s="124"/>
      <c r="JNO14" s="124"/>
      <c r="JNP14" s="124"/>
      <c r="JNQ14" s="124"/>
      <c r="JNR14" s="124"/>
      <c r="JNS14" s="124"/>
      <c r="JNT14" s="124"/>
      <c r="JNU14" s="124"/>
      <c r="JNV14" s="124"/>
      <c r="JNW14" s="124"/>
      <c r="JNX14" s="124"/>
      <c r="JNY14" s="124"/>
      <c r="JNZ14" s="124"/>
      <c r="JOA14" s="124"/>
      <c r="JOB14" s="124"/>
      <c r="JOC14" s="124"/>
      <c r="JOD14" s="124"/>
      <c r="JOE14" s="124"/>
      <c r="JOF14" s="124"/>
      <c r="JOG14" s="124"/>
      <c r="JOH14" s="124"/>
      <c r="JOI14" s="124"/>
      <c r="JOJ14" s="124"/>
      <c r="JOK14" s="124"/>
      <c r="JOL14" s="124"/>
      <c r="JOM14" s="124"/>
      <c r="JON14" s="124"/>
      <c r="JOO14" s="124"/>
      <c r="JOP14" s="124"/>
      <c r="JOQ14" s="124"/>
      <c r="JOR14" s="124"/>
      <c r="JOS14" s="124"/>
      <c r="JOT14" s="124"/>
      <c r="JOU14" s="124"/>
      <c r="JOV14" s="124"/>
      <c r="JOW14" s="124"/>
      <c r="JOX14" s="124"/>
      <c r="JOY14" s="124"/>
      <c r="JOZ14" s="124"/>
      <c r="JPA14" s="124"/>
      <c r="JPB14" s="124"/>
      <c r="JPC14" s="124"/>
      <c r="JPD14" s="124"/>
      <c r="JPE14" s="124"/>
      <c r="JPF14" s="124"/>
      <c r="JPG14" s="124"/>
      <c r="JPH14" s="124"/>
      <c r="JPI14" s="124"/>
      <c r="JPJ14" s="124"/>
      <c r="JPK14" s="124"/>
      <c r="JPL14" s="124"/>
      <c r="JPM14" s="124"/>
      <c r="JPN14" s="124"/>
      <c r="JPO14" s="124"/>
      <c r="JPP14" s="124"/>
      <c r="JPQ14" s="124"/>
      <c r="JPR14" s="124"/>
      <c r="JPS14" s="124"/>
      <c r="JPT14" s="124"/>
      <c r="JPU14" s="124"/>
      <c r="JPV14" s="124"/>
      <c r="JPW14" s="124"/>
      <c r="JPX14" s="124"/>
      <c r="JPY14" s="124"/>
      <c r="JPZ14" s="124"/>
      <c r="JQA14" s="124"/>
      <c r="JQB14" s="124"/>
      <c r="JQC14" s="124"/>
      <c r="JQD14" s="124"/>
      <c r="JQE14" s="124"/>
      <c r="JQF14" s="124"/>
      <c r="JQG14" s="124"/>
      <c r="JQH14" s="124"/>
      <c r="JQI14" s="124"/>
      <c r="JQJ14" s="124"/>
      <c r="JQK14" s="124"/>
      <c r="JQL14" s="124"/>
      <c r="JQM14" s="124"/>
      <c r="JQN14" s="124"/>
      <c r="JQO14" s="124"/>
      <c r="JQP14" s="124"/>
      <c r="JQQ14" s="124"/>
      <c r="JQR14" s="124"/>
      <c r="JQS14" s="124"/>
      <c r="JQT14" s="124"/>
      <c r="JQU14" s="124"/>
      <c r="JQV14" s="124"/>
      <c r="JQW14" s="124"/>
      <c r="JQX14" s="124"/>
      <c r="JQY14" s="124"/>
      <c r="JQZ14" s="124"/>
      <c r="JRA14" s="124"/>
      <c r="JRB14" s="124"/>
      <c r="JRC14" s="124"/>
      <c r="JRD14" s="124"/>
      <c r="JRE14" s="124"/>
      <c r="JRF14" s="124"/>
      <c r="JRG14" s="124"/>
      <c r="JRH14" s="124"/>
      <c r="JRI14" s="124"/>
      <c r="JRJ14" s="124"/>
      <c r="JRK14" s="124"/>
      <c r="JRL14" s="124"/>
      <c r="JRM14" s="124"/>
      <c r="JRN14" s="124"/>
      <c r="JRO14" s="124"/>
      <c r="JRP14" s="124"/>
      <c r="JRQ14" s="124"/>
      <c r="JRR14" s="124"/>
      <c r="JRS14" s="124"/>
      <c r="JRT14" s="124"/>
      <c r="JRU14" s="124"/>
      <c r="JRV14" s="124"/>
      <c r="JRW14" s="124"/>
      <c r="JRX14" s="124"/>
      <c r="JRY14" s="124"/>
      <c r="JRZ14" s="124"/>
      <c r="JSA14" s="124"/>
      <c r="JSB14" s="124"/>
      <c r="JSC14" s="124"/>
      <c r="JSD14" s="124"/>
      <c r="JSE14" s="124"/>
      <c r="JSF14" s="124"/>
      <c r="JSG14" s="124"/>
      <c r="JSH14" s="124"/>
      <c r="JSI14" s="124"/>
      <c r="JSJ14" s="124"/>
      <c r="JSK14" s="124"/>
      <c r="JSL14" s="124"/>
      <c r="JSM14" s="124"/>
      <c r="JSN14" s="124"/>
      <c r="JSO14" s="124"/>
      <c r="JSP14" s="124"/>
      <c r="JSQ14" s="124"/>
      <c r="JSR14" s="124"/>
      <c r="JSS14" s="124"/>
      <c r="JST14" s="124"/>
      <c r="JSU14" s="124"/>
      <c r="JSV14" s="124"/>
      <c r="JSW14" s="124"/>
      <c r="JSX14" s="124"/>
      <c r="JSY14" s="124"/>
      <c r="JSZ14" s="124"/>
      <c r="JTA14" s="124"/>
      <c r="JTB14" s="124"/>
      <c r="JTC14" s="124"/>
      <c r="JTD14" s="124"/>
      <c r="JTE14" s="124"/>
      <c r="JTF14" s="124"/>
      <c r="JTG14" s="124"/>
      <c r="JTH14" s="124"/>
      <c r="JTI14" s="124"/>
      <c r="JTJ14" s="124"/>
      <c r="JTK14" s="124"/>
      <c r="JTL14" s="124"/>
      <c r="JTM14" s="124"/>
      <c r="JTN14" s="124"/>
      <c r="JTO14" s="124"/>
      <c r="JTP14" s="124"/>
      <c r="JTQ14" s="124"/>
      <c r="JTR14" s="124"/>
      <c r="JTS14" s="124"/>
      <c r="JTT14" s="124"/>
      <c r="JTU14" s="124"/>
      <c r="JTV14" s="124"/>
      <c r="JTW14" s="124"/>
      <c r="JTX14" s="124"/>
      <c r="JTY14" s="124"/>
      <c r="JTZ14" s="124"/>
      <c r="JUA14" s="124"/>
      <c r="JUB14" s="124"/>
      <c r="JUC14" s="124"/>
      <c r="JUD14" s="124"/>
      <c r="JUE14" s="124"/>
      <c r="JUF14" s="124"/>
      <c r="JUG14" s="124"/>
      <c r="JUH14" s="124"/>
      <c r="JUI14" s="124"/>
      <c r="JUJ14" s="124"/>
      <c r="JUK14" s="124"/>
      <c r="JUL14" s="124"/>
      <c r="JUM14" s="124"/>
      <c r="JUN14" s="124"/>
      <c r="JUO14" s="124"/>
      <c r="JUP14" s="124"/>
      <c r="JUQ14" s="124"/>
      <c r="JUR14" s="124"/>
      <c r="JUS14" s="124"/>
      <c r="JUT14" s="124"/>
      <c r="JUU14" s="124"/>
      <c r="JUV14" s="124"/>
      <c r="JUW14" s="124"/>
      <c r="JUX14" s="124"/>
      <c r="JUY14" s="124"/>
      <c r="JUZ14" s="124"/>
      <c r="JVA14" s="124"/>
      <c r="JVB14" s="124"/>
      <c r="JVC14" s="124"/>
      <c r="JVD14" s="124"/>
      <c r="JVE14" s="124"/>
      <c r="JVF14" s="124"/>
      <c r="JVG14" s="124"/>
      <c r="JVH14" s="124"/>
      <c r="JVI14" s="124"/>
      <c r="JVJ14" s="124"/>
      <c r="JVK14" s="124"/>
      <c r="JVL14" s="124"/>
      <c r="JVM14" s="124"/>
      <c r="JVN14" s="124"/>
      <c r="JVO14" s="124"/>
      <c r="JVP14" s="124"/>
      <c r="JVQ14" s="124"/>
      <c r="JVR14" s="124"/>
      <c r="JVS14" s="124"/>
      <c r="JVT14" s="124"/>
      <c r="JVU14" s="124"/>
      <c r="JVV14" s="124"/>
      <c r="JVW14" s="124"/>
      <c r="JVX14" s="124"/>
      <c r="JVY14" s="124"/>
      <c r="JVZ14" s="124"/>
      <c r="JWA14" s="124"/>
      <c r="JWB14" s="124"/>
      <c r="JWC14" s="124"/>
      <c r="JWD14" s="124"/>
      <c r="JWE14" s="124"/>
      <c r="JWF14" s="124"/>
      <c r="JWG14" s="124"/>
      <c r="JWH14" s="124"/>
      <c r="JWI14" s="124"/>
      <c r="JWJ14" s="124"/>
      <c r="JWK14" s="124"/>
      <c r="JWL14" s="124"/>
      <c r="JWM14" s="124"/>
      <c r="JWN14" s="124"/>
      <c r="JWO14" s="124"/>
      <c r="JWP14" s="124"/>
      <c r="JWQ14" s="124"/>
      <c r="JWR14" s="124"/>
      <c r="JWS14" s="124"/>
      <c r="JWT14" s="124"/>
      <c r="JWU14" s="124"/>
      <c r="JWV14" s="124"/>
      <c r="JWW14" s="124"/>
      <c r="JWX14" s="124"/>
      <c r="JWY14" s="124"/>
      <c r="JWZ14" s="124"/>
      <c r="JXA14" s="124"/>
      <c r="JXB14" s="124"/>
      <c r="JXC14" s="124"/>
      <c r="JXD14" s="124"/>
      <c r="JXE14" s="124"/>
      <c r="JXF14" s="124"/>
      <c r="JXG14" s="124"/>
      <c r="JXH14" s="124"/>
      <c r="JXI14" s="124"/>
      <c r="JXJ14" s="124"/>
      <c r="JXK14" s="124"/>
      <c r="JXL14" s="124"/>
      <c r="JXM14" s="124"/>
      <c r="JXN14" s="124"/>
      <c r="JXO14" s="124"/>
      <c r="JXP14" s="124"/>
      <c r="JXQ14" s="124"/>
      <c r="JXR14" s="124"/>
      <c r="JXS14" s="124"/>
      <c r="JXT14" s="124"/>
      <c r="JXU14" s="124"/>
      <c r="JXV14" s="124"/>
      <c r="JXW14" s="124"/>
      <c r="JXX14" s="124"/>
      <c r="JXY14" s="124"/>
      <c r="JXZ14" s="124"/>
      <c r="JYA14" s="124"/>
      <c r="JYB14" s="124"/>
      <c r="JYC14" s="124"/>
      <c r="JYD14" s="124"/>
      <c r="JYE14" s="124"/>
      <c r="JYF14" s="124"/>
      <c r="JYG14" s="124"/>
      <c r="JYH14" s="124"/>
      <c r="JYI14" s="124"/>
      <c r="JYJ14" s="124"/>
      <c r="JYK14" s="124"/>
      <c r="JYL14" s="124"/>
      <c r="JYM14" s="124"/>
      <c r="JYN14" s="124"/>
      <c r="JYO14" s="124"/>
      <c r="JYP14" s="124"/>
      <c r="JYQ14" s="124"/>
      <c r="JYR14" s="124"/>
      <c r="JYS14" s="124"/>
      <c r="JYT14" s="124"/>
      <c r="JYU14" s="124"/>
      <c r="JYV14" s="124"/>
      <c r="JYW14" s="124"/>
      <c r="JYX14" s="124"/>
      <c r="JYY14" s="124"/>
      <c r="JYZ14" s="124"/>
      <c r="JZA14" s="124"/>
      <c r="JZB14" s="124"/>
      <c r="JZC14" s="124"/>
      <c r="JZD14" s="124"/>
      <c r="JZE14" s="124"/>
      <c r="JZF14" s="124"/>
      <c r="JZG14" s="124"/>
      <c r="JZH14" s="124"/>
      <c r="JZI14" s="124"/>
      <c r="JZJ14" s="124"/>
      <c r="JZK14" s="124"/>
      <c r="JZL14" s="124"/>
      <c r="JZM14" s="124"/>
      <c r="JZN14" s="124"/>
      <c r="JZO14" s="124"/>
      <c r="JZP14" s="124"/>
      <c r="JZQ14" s="124"/>
      <c r="JZR14" s="124"/>
      <c r="JZS14" s="124"/>
      <c r="JZT14" s="124"/>
      <c r="JZU14" s="124"/>
      <c r="JZV14" s="124"/>
      <c r="JZW14" s="124"/>
      <c r="JZX14" s="124"/>
      <c r="JZY14" s="124"/>
      <c r="JZZ14" s="124"/>
      <c r="KAA14" s="124"/>
      <c r="KAB14" s="124"/>
      <c r="KAC14" s="124"/>
      <c r="KAD14" s="124"/>
      <c r="KAE14" s="124"/>
      <c r="KAF14" s="124"/>
      <c r="KAG14" s="124"/>
      <c r="KAH14" s="124"/>
      <c r="KAI14" s="124"/>
      <c r="KAJ14" s="124"/>
      <c r="KAK14" s="124"/>
      <c r="KAL14" s="124"/>
      <c r="KAM14" s="124"/>
      <c r="KAN14" s="124"/>
      <c r="KAO14" s="124"/>
      <c r="KAP14" s="124"/>
      <c r="KAQ14" s="124"/>
      <c r="KAR14" s="124"/>
      <c r="KAS14" s="124"/>
      <c r="KAT14" s="124"/>
      <c r="KAU14" s="124"/>
      <c r="KAV14" s="124"/>
      <c r="KAW14" s="124"/>
      <c r="KAX14" s="124"/>
      <c r="KAY14" s="124"/>
      <c r="KAZ14" s="124"/>
      <c r="KBA14" s="124"/>
      <c r="KBB14" s="124"/>
      <c r="KBC14" s="124"/>
      <c r="KBD14" s="124"/>
      <c r="KBE14" s="124"/>
      <c r="KBF14" s="124"/>
      <c r="KBG14" s="124"/>
      <c r="KBH14" s="124"/>
      <c r="KBI14" s="124"/>
      <c r="KBJ14" s="124"/>
      <c r="KBK14" s="124"/>
      <c r="KBL14" s="124"/>
      <c r="KBM14" s="124"/>
      <c r="KBN14" s="124"/>
      <c r="KBO14" s="124"/>
      <c r="KBP14" s="124"/>
      <c r="KBQ14" s="124"/>
      <c r="KBR14" s="124"/>
      <c r="KBS14" s="124"/>
      <c r="KBT14" s="124"/>
      <c r="KBU14" s="124"/>
      <c r="KBV14" s="124"/>
      <c r="KBW14" s="124"/>
      <c r="KBX14" s="124"/>
      <c r="KBY14" s="124"/>
      <c r="KBZ14" s="124"/>
      <c r="KCA14" s="124"/>
      <c r="KCB14" s="124"/>
      <c r="KCC14" s="124"/>
      <c r="KCD14" s="124"/>
      <c r="KCE14" s="124"/>
      <c r="KCF14" s="124"/>
      <c r="KCG14" s="124"/>
      <c r="KCH14" s="124"/>
      <c r="KCI14" s="124"/>
      <c r="KCJ14" s="124"/>
      <c r="KCK14" s="124"/>
      <c r="KCL14" s="124"/>
      <c r="KCM14" s="124"/>
      <c r="KCN14" s="124"/>
      <c r="KCO14" s="124"/>
      <c r="KCP14" s="124"/>
      <c r="KCQ14" s="124"/>
      <c r="KCR14" s="124"/>
      <c r="KCS14" s="124"/>
      <c r="KCT14" s="124"/>
      <c r="KCU14" s="124"/>
      <c r="KCV14" s="124"/>
      <c r="KCW14" s="124"/>
      <c r="KCX14" s="124"/>
      <c r="KCY14" s="124"/>
      <c r="KCZ14" s="124"/>
      <c r="KDA14" s="124"/>
      <c r="KDB14" s="124"/>
      <c r="KDC14" s="124"/>
      <c r="KDD14" s="124"/>
      <c r="KDE14" s="124"/>
      <c r="KDF14" s="124"/>
      <c r="KDG14" s="124"/>
      <c r="KDH14" s="124"/>
      <c r="KDI14" s="124"/>
      <c r="KDJ14" s="124"/>
      <c r="KDK14" s="124"/>
      <c r="KDL14" s="124"/>
      <c r="KDM14" s="124"/>
      <c r="KDN14" s="124"/>
      <c r="KDO14" s="124"/>
      <c r="KDP14" s="124"/>
      <c r="KDQ14" s="124"/>
      <c r="KDR14" s="124"/>
      <c r="KDS14" s="124"/>
      <c r="KDT14" s="124"/>
      <c r="KDU14" s="124"/>
      <c r="KDV14" s="124"/>
      <c r="KDW14" s="124"/>
      <c r="KDX14" s="124"/>
      <c r="KDY14" s="124"/>
      <c r="KDZ14" s="124"/>
      <c r="KEA14" s="124"/>
      <c r="KEB14" s="124"/>
      <c r="KEC14" s="124"/>
      <c r="KED14" s="124"/>
      <c r="KEE14" s="124"/>
      <c r="KEF14" s="124"/>
      <c r="KEG14" s="124"/>
      <c r="KEH14" s="124"/>
      <c r="KEI14" s="124"/>
      <c r="KEJ14" s="124"/>
      <c r="KEK14" s="124"/>
      <c r="KEL14" s="124"/>
      <c r="KEM14" s="124"/>
      <c r="KEN14" s="124"/>
      <c r="KEO14" s="124"/>
      <c r="KEP14" s="124"/>
      <c r="KEQ14" s="124"/>
      <c r="KER14" s="124"/>
      <c r="KES14" s="124"/>
      <c r="KET14" s="124"/>
      <c r="KEU14" s="124"/>
      <c r="KEV14" s="124"/>
      <c r="KEW14" s="124"/>
      <c r="KEX14" s="124"/>
      <c r="KEY14" s="124"/>
      <c r="KEZ14" s="124"/>
      <c r="KFA14" s="124"/>
      <c r="KFB14" s="124"/>
      <c r="KFC14" s="124"/>
      <c r="KFD14" s="124"/>
      <c r="KFE14" s="124"/>
      <c r="KFF14" s="124"/>
      <c r="KFG14" s="124"/>
      <c r="KFH14" s="124"/>
      <c r="KFI14" s="124"/>
      <c r="KFJ14" s="124"/>
      <c r="KFK14" s="124"/>
      <c r="KFL14" s="124"/>
      <c r="KFM14" s="124"/>
      <c r="KFN14" s="124"/>
      <c r="KFO14" s="124"/>
      <c r="KFP14" s="124"/>
      <c r="KFQ14" s="124"/>
      <c r="KFR14" s="124"/>
      <c r="KFS14" s="124"/>
      <c r="KFT14" s="124"/>
      <c r="KFU14" s="124"/>
      <c r="KFV14" s="124"/>
      <c r="KFW14" s="124"/>
      <c r="KFX14" s="124"/>
      <c r="KFY14" s="124"/>
      <c r="KFZ14" s="124"/>
      <c r="KGA14" s="124"/>
      <c r="KGB14" s="124"/>
      <c r="KGC14" s="124"/>
      <c r="KGD14" s="124"/>
      <c r="KGE14" s="124"/>
      <c r="KGF14" s="124"/>
      <c r="KGG14" s="124"/>
      <c r="KGH14" s="124"/>
      <c r="KGI14" s="124"/>
      <c r="KGJ14" s="124"/>
      <c r="KGK14" s="124"/>
      <c r="KGL14" s="124"/>
      <c r="KGM14" s="124"/>
      <c r="KGN14" s="124"/>
      <c r="KGO14" s="124"/>
      <c r="KGP14" s="124"/>
      <c r="KGQ14" s="124"/>
      <c r="KGR14" s="124"/>
      <c r="KGS14" s="124"/>
      <c r="KGT14" s="124"/>
      <c r="KGU14" s="124"/>
      <c r="KGV14" s="124"/>
      <c r="KGW14" s="124"/>
      <c r="KGX14" s="124"/>
      <c r="KGY14" s="124"/>
      <c r="KGZ14" s="124"/>
      <c r="KHA14" s="124"/>
      <c r="KHB14" s="124"/>
      <c r="KHC14" s="124"/>
      <c r="KHD14" s="124"/>
      <c r="KHE14" s="124"/>
      <c r="KHF14" s="124"/>
      <c r="KHG14" s="124"/>
      <c r="KHH14" s="124"/>
      <c r="KHI14" s="124"/>
      <c r="KHJ14" s="124"/>
      <c r="KHK14" s="124"/>
      <c r="KHL14" s="124"/>
      <c r="KHM14" s="124"/>
      <c r="KHN14" s="124"/>
      <c r="KHO14" s="124"/>
      <c r="KHP14" s="124"/>
      <c r="KHQ14" s="124"/>
      <c r="KHR14" s="124"/>
      <c r="KHS14" s="124"/>
      <c r="KHT14" s="124"/>
      <c r="KHU14" s="124"/>
      <c r="KHV14" s="124"/>
      <c r="KHW14" s="124"/>
      <c r="KHX14" s="124"/>
      <c r="KHY14" s="124"/>
      <c r="KHZ14" s="124"/>
      <c r="KIA14" s="124"/>
      <c r="KIB14" s="124"/>
      <c r="KIC14" s="124"/>
      <c r="KID14" s="124"/>
      <c r="KIE14" s="124"/>
      <c r="KIF14" s="124"/>
      <c r="KIG14" s="124"/>
      <c r="KIH14" s="124"/>
      <c r="KII14" s="124"/>
      <c r="KIJ14" s="124"/>
      <c r="KIK14" s="124"/>
      <c r="KIL14" s="124"/>
      <c r="KIM14" s="124"/>
      <c r="KIN14" s="124"/>
      <c r="KIO14" s="124"/>
      <c r="KIP14" s="124"/>
      <c r="KIQ14" s="124"/>
      <c r="KIR14" s="124"/>
      <c r="KIS14" s="124"/>
      <c r="KIT14" s="124"/>
      <c r="KIU14" s="124"/>
      <c r="KIV14" s="124"/>
      <c r="KIW14" s="124"/>
      <c r="KIX14" s="124"/>
      <c r="KIY14" s="124"/>
      <c r="KIZ14" s="124"/>
      <c r="KJA14" s="124"/>
      <c r="KJB14" s="124"/>
      <c r="KJC14" s="124"/>
      <c r="KJD14" s="124"/>
      <c r="KJE14" s="124"/>
      <c r="KJF14" s="124"/>
      <c r="KJG14" s="124"/>
      <c r="KJH14" s="124"/>
      <c r="KJI14" s="124"/>
      <c r="KJJ14" s="124"/>
      <c r="KJK14" s="124"/>
      <c r="KJL14" s="124"/>
      <c r="KJM14" s="124"/>
      <c r="KJN14" s="124"/>
      <c r="KJO14" s="124"/>
      <c r="KJP14" s="124"/>
      <c r="KJQ14" s="124"/>
      <c r="KJR14" s="124"/>
      <c r="KJS14" s="124"/>
      <c r="KJT14" s="124"/>
      <c r="KJU14" s="124"/>
      <c r="KJV14" s="124"/>
      <c r="KJW14" s="124"/>
      <c r="KJX14" s="124"/>
      <c r="KJY14" s="124"/>
      <c r="KJZ14" s="124"/>
      <c r="KKA14" s="124"/>
      <c r="KKB14" s="124"/>
      <c r="KKC14" s="124"/>
      <c r="KKD14" s="124"/>
      <c r="KKE14" s="124"/>
      <c r="KKF14" s="124"/>
      <c r="KKG14" s="124"/>
      <c r="KKH14" s="124"/>
      <c r="KKI14" s="124"/>
      <c r="KKJ14" s="124"/>
      <c r="KKK14" s="124"/>
      <c r="KKL14" s="124"/>
      <c r="KKM14" s="124"/>
      <c r="KKN14" s="124"/>
      <c r="KKO14" s="124"/>
      <c r="KKP14" s="124"/>
      <c r="KKQ14" s="124"/>
      <c r="KKR14" s="124"/>
      <c r="KKS14" s="124"/>
      <c r="KKT14" s="124"/>
      <c r="KKU14" s="124"/>
      <c r="KKV14" s="124"/>
      <c r="KKW14" s="124"/>
      <c r="KKX14" s="124"/>
      <c r="KKY14" s="124"/>
      <c r="KKZ14" s="124"/>
      <c r="KLA14" s="124"/>
      <c r="KLB14" s="124"/>
      <c r="KLC14" s="124"/>
      <c r="KLD14" s="124"/>
      <c r="KLE14" s="124"/>
      <c r="KLF14" s="124"/>
      <c r="KLG14" s="124"/>
      <c r="KLH14" s="124"/>
      <c r="KLI14" s="124"/>
      <c r="KLJ14" s="124"/>
      <c r="KLK14" s="124"/>
      <c r="KLL14" s="124"/>
      <c r="KLM14" s="124"/>
      <c r="KLN14" s="124"/>
      <c r="KLO14" s="124"/>
      <c r="KLP14" s="124"/>
      <c r="KLQ14" s="124"/>
      <c r="KLR14" s="124"/>
      <c r="KLS14" s="124"/>
      <c r="KLT14" s="124"/>
      <c r="KLU14" s="124"/>
      <c r="KLV14" s="124"/>
      <c r="KLW14" s="124"/>
      <c r="KLX14" s="124"/>
      <c r="KLY14" s="124"/>
      <c r="KLZ14" s="124"/>
      <c r="KMA14" s="124"/>
      <c r="KMB14" s="124"/>
      <c r="KMC14" s="124"/>
      <c r="KMD14" s="124"/>
      <c r="KME14" s="124"/>
      <c r="KMF14" s="124"/>
      <c r="KMG14" s="124"/>
      <c r="KMH14" s="124"/>
      <c r="KMI14" s="124"/>
      <c r="KMJ14" s="124"/>
      <c r="KMK14" s="124"/>
      <c r="KML14" s="124"/>
      <c r="KMM14" s="124"/>
      <c r="KMN14" s="124"/>
      <c r="KMO14" s="124"/>
      <c r="KMP14" s="124"/>
      <c r="KMQ14" s="124"/>
      <c r="KMR14" s="124"/>
      <c r="KMS14" s="124"/>
      <c r="KMT14" s="124"/>
      <c r="KMU14" s="124"/>
      <c r="KMV14" s="124"/>
      <c r="KMW14" s="124"/>
      <c r="KMX14" s="124"/>
      <c r="KMY14" s="124"/>
      <c r="KMZ14" s="124"/>
      <c r="KNA14" s="124"/>
      <c r="KNB14" s="124"/>
      <c r="KNC14" s="124"/>
      <c r="KND14" s="124"/>
      <c r="KNE14" s="124"/>
      <c r="KNF14" s="124"/>
      <c r="KNG14" s="124"/>
      <c r="KNH14" s="124"/>
      <c r="KNI14" s="124"/>
      <c r="KNJ14" s="124"/>
      <c r="KNK14" s="124"/>
      <c r="KNL14" s="124"/>
      <c r="KNM14" s="124"/>
      <c r="KNN14" s="124"/>
      <c r="KNO14" s="124"/>
      <c r="KNP14" s="124"/>
      <c r="KNQ14" s="124"/>
      <c r="KNR14" s="124"/>
      <c r="KNS14" s="124"/>
      <c r="KNT14" s="124"/>
      <c r="KNU14" s="124"/>
      <c r="KNV14" s="124"/>
      <c r="KNW14" s="124"/>
      <c r="KNX14" s="124"/>
      <c r="KNY14" s="124"/>
      <c r="KNZ14" s="124"/>
      <c r="KOA14" s="124"/>
      <c r="KOB14" s="124"/>
      <c r="KOC14" s="124"/>
      <c r="KOD14" s="124"/>
      <c r="KOE14" s="124"/>
      <c r="KOF14" s="124"/>
      <c r="KOG14" s="124"/>
      <c r="KOH14" s="124"/>
      <c r="KOI14" s="124"/>
      <c r="KOJ14" s="124"/>
      <c r="KOK14" s="124"/>
      <c r="KOL14" s="124"/>
      <c r="KOM14" s="124"/>
      <c r="KON14" s="124"/>
      <c r="KOO14" s="124"/>
      <c r="KOP14" s="124"/>
      <c r="KOQ14" s="124"/>
      <c r="KOR14" s="124"/>
      <c r="KOS14" s="124"/>
      <c r="KOT14" s="124"/>
      <c r="KOU14" s="124"/>
      <c r="KOV14" s="124"/>
      <c r="KOW14" s="124"/>
      <c r="KOX14" s="124"/>
      <c r="KOY14" s="124"/>
      <c r="KOZ14" s="124"/>
      <c r="KPA14" s="124"/>
      <c r="KPB14" s="124"/>
      <c r="KPC14" s="124"/>
      <c r="KPD14" s="124"/>
      <c r="KPE14" s="124"/>
      <c r="KPF14" s="124"/>
      <c r="KPG14" s="124"/>
      <c r="KPH14" s="124"/>
      <c r="KPI14" s="124"/>
      <c r="KPJ14" s="124"/>
      <c r="KPK14" s="124"/>
      <c r="KPL14" s="124"/>
      <c r="KPM14" s="124"/>
      <c r="KPN14" s="124"/>
      <c r="KPO14" s="124"/>
      <c r="KPP14" s="124"/>
      <c r="KPQ14" s="124"/>
      <c r="KPR14" s="124"/>
      <c r="KPS14" s="124"/>
      <c r="KPT14" s="124"/>
      <c r="KPU14" s="124"/>
      <c r="KPV14" s="124"/>
      <c r="KPW14" s="124"/>
      <c r="KPX14" s="124"/>
      <c r="KPY14" s="124"/>
      <c r="KPZ14" s="124"/>
      <c r="KQA14" s="124"/>
      <c r="KQB14" s="124"/>
      <c r="KQC14" s="124"/>
      <c r="KQD14" s="124"/>
      <c r="KQE14" s="124"/>
      <c r="KQF14" s="124"/>
      <c r="KQG14" s="124"/>
      <c r="KQH14" s="124"/>
      <c r="KQI14" s="124"/>
      <c r="KQJ14" s="124"/>
      <c r="KQK14" s="124"/>
      <c r="KQL14" s="124"/>
      <c r="KQM14" s="124"/>
      <c r="KQN14" s="124"/>
      <c r="KQO14" s="124"/>
      <c r="KQP14" s="124"/>
      <c r="KQQ14" s="124"/>
      <c r="KQR14" s="124"/>
      <c r="KQS14" s="124"/>
      <c r="KQT14" s="124"/>
      <c r="KQU14" s="124"/>
      <c r="KQV14" s="124"/>
      <c r="KQW14" s="124"/>
      <c r="KQX14" s="124"/>
      <c r="KQY14" s="124"/>
      <c r="KQZ14" s="124"/>
      <c r="KRA14" s="124"/>
      <c r="KRB14" s="124"/>
      <c r="KRC14" s="124"/>
      <c r="KRD14" s="124"/>
      <c r="KRE14" s="124"/>
      <c r="KRF14" s="124"/>
      <c r="KRG14" s="124"/>
      <c r="KRH14" s="124"/>
      <c r="KRI14" s="124"/>
      <c r="KRJ14" s="124"/>
      <c r="KRK14" s="124"/>
      <c r="KRL14" s="124"/>
      <c r="KRM14" s="124"/>
      <c r="KRN14" s="124"/>
      <c r="KRO14" s="124"/>
      <c r="KRP14" s="124"/>
      <c r="KRQ14" s="124"/>
      <c r="KRR14" s="124"/>
      <c r="KRS14" s="124"/>
      <c r="KRT14" s="124"/>
      <c r="KRU14" s="124"/>
      <c r="KRV14" s="124"/>
      <c r="KRW14" s="124"/>
      <c r="KRX14" s="124"/>
      <c r="KRY14" s="124"/>
      <c r="KRZ14" s="124"/>
      <c r="KSA14" s="124"/>
      <c r="KSB14" s="124"/>
      <c r="KSC14" s="124"/>
      <c r="KSD14" s="124"/>
      <c r="KSE14" s="124"/>
      <c r="KSF14" s="124"/>
      <c r="KSG14" s="124"/>
      <c r="KSH14" s="124"/>
      <c r="KSI14" s="124"/>
      <c r="KSJ14" s="124"/>
      <c r="KSK14" s="124"/>
      <c r="KSL14" s="124"/>
      <c r="KSM14" s="124"/>
      <c r="KSN14" s="124"/>
      <c r="KSO14" s="124"/>
      <c r="KSP14" s="124"/>
      <c r="KSQ14" s="124"/>
      <c r="KSR14" s="124"/>
      <c r="KSS14" s="124"/>
      <c r="KST14" s="124"/>
      <c r="KSU14" s="124"/>
      <c r="KSV14" s="124"/>
      <c r="KSW14" s="124"/>
      <c r="KSX14" s="124"/>
      <c r="KSY14" s="124"/>
      <c r="KSZ14" s="124"/>
      <c r="KTA14" s="124"/>
      <c r="KTB14" s="124"/>
      <c r="KTC14" s="124"/>
      <c r="KTD14" s="124"/>
      <c r="KTE14" s="124"/>
      <c r="KTF14" s="124"/>
      <c r="KTG14" s="124"/>
      <c r="KTH14" s="124"/>
      <c r="KTI14" s="124"/>
      <c r="KTJ14" s="124"/>
      <c r="KTK14" s="124"/>
      <c r="KTL14" s="124"/>
      <c r="KTM14" s="124"/>
      <c r="KTN14" s="124"/>
      <c r="KTO14" s="124"/>
      <c r="KTP14" s="124"/>
      <c r="KTQ14" s="124"/>
      <c r="KTR14" s="124"/>
      <c r="KTS14" s="124"/>
      <c r="KTT14" s="124"/>
      <c r="KTU14" s="124"/>
      <c r="KTV14" s="124"/>
      <c r="KTW14" s="124"/>
      <c r="KTX14" s="124"/>
      <c r="KTY14" s="124"/>
      <c r="KTZ14" s="124"/>
      <c r="KUA14" s="124"/>
      <c r="KUB14" s="124"/>
      <c r="KUC14" s="124"/>
      <c r="KUD14" s="124"/>
      <c r="KUE14" s="124"/>
      <c r="KUF14" s="124"/>
      <c r="KUG14" s="124"/>
      <c r="KUH14" s="124"/>
      <c r="KUI14" s="124"/>
      <c r="KUJ14" s="124"/>
      <c r="KUK14" s="124"/>
      <c r="KUL14" s="124"/>
      <c r="KUM14" s="124"/>
      <c r="KUN14" s="124"/>
      <c r="KUO14" s="124"/>
      <c r="KUP14" s="124"/>
      <c r="KUQ14" s="124"/>
      <c r="KUR14" s="124"/>
      <c r="KUS14" s="124"/>
      <c r="KUT14" s="124"/>
      <c r="KUU14" s="124"/>
      <c r="KUV14" s="124"/>
      <c r="KUW14" s="124"/>
      <c r="KUX14" s="124"/>
      <c r="KUY14" s="124"/>
      <c r="KUZ14" s="124"/>
      <c r="KVA14" s="124"/>
      <c r="KVB14" s="124"/>
      <c r="KVC14" s="124"/>
      <c r="KVD14" s="124"/>
      <c r="KVE14" s="124"/>
      <c r="KVF14" s="124"/>
      <c r="KVG14" s="124"/>
      <c r="KVH14" s="124"/>
      <c r="KVI14" s="124"/>
      <c r="KVJ14" s="124"/>
      <c r="KVK14" s="124"/>
      <c r="KVL14" s="124"/>
      <c r="KVM14" s="124"/>
      <c r="KVN14" s="124"/>
      <c r="KVO14" s="124"/>
      <c r="KVP14" s="124"/>
      <c r="KVQ14" s="124"/>
      <c r="KVR14" s="124"/>
      <c r="KVS14" s="124"/>
      <c r="KVT14" s="124"/>
      <c r="KVU14" s="124"/>
      <c r="KVV14" s="124"/>
      <c r="KVW14" s="124"/>
      <c r="KVX14" s="124"/>
      <c r="KVY14" s="124"/>
      <c r="KVZ14" s="124"/>
      <c r="KWA14" s="124"/>
      <c r="KWB14" s="124"/>
      <c r="KWC14" s="124"/>
      <c r="KWD14" s="124"/>
      <c r="KWE14" s="124"/>
      <c r="KWF14" s="124"/>
      <c r="KWG14" s="124"/>
      <c r="KWH14" s="124"/>
      <c r="KWI14" s="124"/>
      <c r="KWJ14" s="124"/>
      <c r="KWK14" s="124"/>
      <c r="KWL14" s="124"/>
      <c r="KWM14" s="124"/>
      <c r="KWN14" s="124"/>
      <c r="KWO14" s="124"/>
      <c r="KWP14" s="124"/>
      <c r="KWQ14" s="124"/>
      <c r="KWR14" s="124"/>
      <c r="KWS14" s="124"/>
      <c r="KWT14" s="124"/>
      <c r="KWU14" s="124"/>
      <c r="KWV14" s="124"/>
      <c r="KWW14" s="124"/>
      <c r="KWX14" s="124"/>
      <c r="KWY14" s="124"/>
      <c r="KWZ14" s="124"/>
      <c r="KXA14" s="124"/>
      <c r="KXB14" s="124"/>
      <c r="KXC14" s="124"/>
      <c r="KXD14" s="124"/>
      <c r="KXE14" s="124"/>
      <c r="KXF14" s="124"/>
      <c r="KXG14" s="124"/>
      <c r="KXH14" s="124"/>
      <c r="KXI14" s="124"/>
      <c r="KXJ14" s="124"/>
      <c r="KXK14" s="124"/>
      <c r="KXL14" s="124"/>
      <c r="KXM14" s="124"/>
      <c r="KXN14" s="124"/>
      <c r="KXO14" s="124"/>
      <c r="KXP14" s="124"/>
      <c r="KXQ14" s="124"/>
      <c r="KXR14" s="124"/>
      <c r="KXS14" s="124"/>
      <c r="KXT14" s="124"/>
      <c r="KXU14" s="124"/>
      <c r="KXV14" s="124"/>
      <c r="KXW14" s="124"/>
      <c r="KXX14" s="124"/>
      <c r="KXY14" s="124"/>
      <c r="KXZ14" s="124"/>
      <c r="KYA14" s="124"/>
      <c r="KYB14" s="124"/>
      <c r="KYC14" s="124"/>
      <c r="KYD14" s="124"/>
      <c r="KYE14" s="124"/>
      <c r="KYF14" s="124"/>
      <c r="KYG14" s="124"/>
      <c r="KYH14" s="124"/>
      <c r="KYI14" s="124"/>
      <c r="KYJ14" s="124"/>
      <c r="KYK14" s="124"/>
      <c r="KYL14" s="124"/>
      <c r="KYM14" s="124"/>
      <c r="KYN14" s="124"/>
      <c r="KYO14" s="124"/>
      <c r="KYP14" s="124"/>
      <c r="KYQ14" s="124"/>
      <c r="KYR14" s="124"/>
      <c r="KYS14" s="124"/>
      <c r="KYT14" s="124"/>
      <c r="KYU14" s="124"/>
      <c r="KYV14" s="124"/>
      <c r="KYW14" s="124"/>
      <c r="KYX14" s="124"/>
      <c r="KYY14" s="124"/>
      <c r="KYZ14" s="124"/>
      <c r="KZA14" s="124"/>
      <c r="KZB14" s="124"/>
      <c r="KZC14" s="124"/>
      <c r="KZD14" s="124"/>
      <c r="KZE14" s="124"/>
      <c r="KZF14" s="124"/>
      <c r="KZG14" s="124"/>
      <c r="KZH14" s="124"/>
      <c r="KZI14" s="124"/>
      <c r="KZJ14" s="124"/>
      <c r="KZK14" s="124"/>
      <c r="KZL14" s="124"/>
      <c r="KZM14" s="124"/>
      <c r="KZN14" s="124"/>
      <c r="KZO14" s="124"/>
      <c r="KZP14" s="124"/>
      <c r="KZQ14" s="124"/>
      <c r="KZR14" s="124"/>
      <c r="KZS14" s="124"/>
      <c r="KZT14" s="124"/>
      <c r="KZU14" s="124"/>
      <c r="KZV14" s="124"/>
      <c r="KZW14" s="124"/>
      <c r="KZX14" s="124"/>
      <c r="KZY14" s="124"/>
      <c r="KZZ14" s="124"/>
      <c r="LAA14" s="124"/>
      <c r="LAB14" s="124"/>
      <c r="LAC14" s="124"/>
      <c r="LAD14" s="124"/>
      <c r="LAE14" s="124"/>
      <c r="LAF14" s="124"/>
      <c r="LAG14" s="124"/>
      <c r="LAH14" s="124"/>
      <c r="LAI14" s="124"/>
      <c r="LAJ14" s="124"/>
      <c r="LAK14" s="124"/>
      <c r="LAL14" s="124"/>
      <c r="LAM14" s="124"/>
      <c r="LAN14" s="124"/>
      <c r="LAO14" s="124"/>
      <c r="LAP14" s="124"/>
      <c r="LAQ14" s="124"/>
      <c r="LAR14" s="124"/>
      <c r="LAS14" s="124"/>
      <c r="LAT14" s="124"/>
      <c r="LAU14" s="124"/>
      <c r="LAV14" s="124"/>
      <c r="LAW14" s="124"/>
      <c r="LAX14" s="124"/>
      <c r="LAY14" s="124"/>
      <c r="LAZ14" s="124"/>
      <c r="LBA14" s="124"/>
      <c r="LBB14" s="124"/>
      <c r="LBC14" s="124"/>
      <c r="LBD14" s="124"/>
      <c r="LBE14" s="124"/>
      <c r="LBF14" s="124"/>
      <c r="LBG14" s="124"/>
      <c r="LBH14" s="124"/>
      <c r="LBI14" s="124"/>
      <c r="LBJ14" s="124"/>
      <c r="LBK14" s="124"/>
      <c r="LBL14" s="124"/>
      <c r="LBM14" s="124"/>
      <c r="LBN14" s="124"/>
      <c r="LBO14" s="124"/>
      <c r="LBP14" s="124"/>
      <c r="LBQ14" s="124"/>
      <c r="LBR14" s="124"/>
      <c r="LBS14" s="124"/>
      <c r="LBT14" s="124"/>
      <c r="LBU14" s="124"/>
      <c r="LBV14" s="124"/>
      <c r="LBW14" s="124"/>
      <c r="LBX14" s="124"/>
      <c r="LBY14" s="124"/>
      <c r="LBZ14" s="124"/>
      <c r="LCA14" s="124"/>
      <c r="LCB14" s="124"/>
      <c r="LCC14" s="124"/>
      <c r="LCD14" s="124"/>
      <c r="LCE14" s="124"/>
      <c r="LCF14" s="124"/>
      <c r="LCG14" s="124"/>
      <c r="LCH14" s="124"/>
      <c r="LCI14" s="124"/>
      <c r="LCJ14" s="124"/>
      <c r="LCK14" s="124"/>
      <c r="LCL14" s="124"/>
      <c r="LCM14" s="124"/>
      <c r="LCN14" s="124"/>
      <c r="LCO14" s="124"/>
      <c r="LCP14" s="124"/>
      <c r="LCQ14" s="124"/>
      <c r="LCR14" s="124"/>
      <c r="LCS14" s="124"/>
      <c r="LCT14" s="124"/>
      <c r="LCU14" s="124"/>
      <c r="LCV14" s="124"/>
      <c r="LCW14" s="124"/>
      <c r="LCX14" s="124"/>
      <c r="LCY14" s="124"/>
      <c r="LCZ14" s="124"/>
      <c r="LDA14" s="124"/>
      <c r="LDB14" s="124"/>
      <c r="LDC14" s="124"/>
      <c r="LDD14" s="124"/>
      <c r="LDE14" s="124"/>
      <c r="LDF14" s="124"/>
      <c r="LDG14" s="124"/>
      <c r="LDH14" s="124"/>
      <c r="LDI14" s="124"/>
      <c r="LDJ14" s="124"/>
      <c r="LDK14" s="124"/>
      <c r="LDL14" s="124"/>
      <c r="LDM14" s="124"/>
      <c r="LDN14" s="124"/>
      <c r="LDO14" s="124"/>
      <c r="LDP14" s="124"/>
      <c r="LDQ14" s="124"/>
      <c r="LDR14" s="124"/>
      <c r="LDS14" s="124"/>
      <c r="LDT14" s="124"/>
      <c r="LDU14" s="124"/>
      <c r="LDV14" s="124"/>
      <c r="LDW14" s="124"/>
      <c r="LDX14" s="124"/>
      <c r="LDY14" s="124"/>
      <c r="LDZ14" s="124"/>
      <c r="LEA14" s="124"/>
      <c r="LEB14" s="124"/>
      <c r="LEC14" s="124"/>
      <c r="LED14" s="124"/>
      <c r="LEE14" s="124"/>
      <c r="LEF14" s="124"/>
      <c r="LEG14" s="124"/>
      <c r="LEH14" s="124"/>
      <c r="LEI14" s="124"/>
      <c r="LEJ14" s="124"/>
      <c r="LEK14" s="124"/>
      <c r="LEL14" s="124"/>
      <c r="LEM14" s="124"/>
      <c r="LEN14" s="124"/>
      <c r="LEO14" s="124"/>
      <c r="LEP14" s="124"/>
      <c r="LEQ14" s="124"/>
      <c r="LER14" s="124"/>
      <c r="LES14" s="124"/>
      <c r="LET14" s="124"/>
      <c r="LEU14" s="124"/>
      <c r="LEV14" s="124"/>
      <c r="LEW14" s="124"/>
      <c r="LEX14" s="124"/>
      <c r="LEY14" s="124"/>
      <c r="LEZ14" s="124"/>
      <c r="LFA14" s="124"/>
      <c r="LFB14" s="124"/>
      <c r="LFC14" s="124"/>
      <c r="LFD14" s="124"/>
      <c r="LFE14" s="124"/>
      <c r="LFF14" s="124"/>
      <c r="LFG14" s="124"/>
      <c r="LFH14" s="124"/>
      <c r="LFI14" s="124"/>
      <c r="LFJ14" s="124"/>
      <c r="LFK14" s="124"/>
      <c r="LFL14" s="124"/>
      <c r="LFM14" s="124"/>
      <c r="LFN14" s="124"/>
      <c r="LFO14" s="124"/>
      <c r="LFP14" s="124"/>
      <c r="LFQ14" s="124"/>
      <c r="LFR14" s="124"/>
      <c r="LFS14" s="124"/>
      <c r="LFT14" s="124"/>
      <c r="LFU14" s="124"/>
      <c r="LFV14" s="124"/>
      <c r="LFW14" s="124"/>
      <c r="LFX14" s="124"/>
      <c r="LFY14" s="124"/>
      <c r="LFZ14" s="124"/>
      <c r="LGA14" s="124"/>
      <c r="LGB14" s="124"/>
      <c r="LGC14" s="124"/>
      <c r="LGD14" s="124"/>
      <c r="LGE14" s="124"/>
      <c r="LGF14" s="124"/>
      <c r="LGG14" s="124"/>
      <c r="LGH14" s="124"/>
      <c r="LGI14" s="124"/>
      <c r="LGJ14" s="124"/>
      <c r="LGK14" s="124"/>
      <c r="LGL14" s="124"/>
      <c r="LGM14" s="124"/>
      <c r="LGN14" s="124"/>
      <c r="LGO14" s="124"/>
      <c r="LGP14" s="124"/>
      <c r="LGQ14" s="124"/>
      <c r="LGR14" s="124"/>
      <c r="LGS14" s="124"/>
      <c r="LGT14" s="124"/>
      <c r="LGU14" s="124"/>
      <c r="LGV14" s="124"/>
      <c r="LGW14" s="124"/>
      <c r="LGX14" s="124"/>
      <c r="LGY14" s="124"/>
      <c r="LGZ14" s="124"/>
      <c r="LHA14" s="124"/>
      <c r="LHB14" s="124"/>
      <c r="LHC14" s="124"/>
      <c r="LHD14" s="124"/>
      <c r="LHE14" s="124"/>
      <c r="LHF14" s="124"/>
      <c r="LHG14" s="124"/>
      <c r="LHH14" s="124"/>
      <c r="LHI14" s="124"/>
      <c r="LHJ14" s="124"/>
      <c r="LHK14" s="124"/>
      <c r="LHL14" s="124"/>
      <c r="LHM14" s="124"/>
      <c r="LHN14" s="124"/>
      <c r="LHO14" s="124"/>
      <c r="LHP14" s="124"/>
      <c r="LHQ14" s="124"/>
      <c r="LHR14" s="124"/>
      <c r="LHS14" s="124"/>
      <c r="LHT14" s="124"/>
      <c r="LHU14" s="124"/>
      <c r="LHV14" s="124"/>
      <c r="LHW14" s="124"/>
      <c r="LHX14" s="124"/>
      <c r="LHY14" s="124"/>
      <c r="LHZ14" s="124"/>
      <c r="LIA14" s="124"/>
      <c r="LIB14" s="124"/>
      <c r="LIC14" s="124"/>
      <c r="LID14" s="124"/>
      <c r="LIE14" s="124"/>
      <c r="LIF14" s="124"/>
      <c r="LIG14" s="124"/>
      <c r="LIH14" s="124"/>
      <c r="LII14" s="124"/>
      <c r="LIJ14" s="124"/>
      <c r="LIK14" s="124"/>
      <c r="LIL14" s="124"/>
      <c r="LIM14" s="124"/>
      <c r="LIN14" s="124"/>
      <c r="LIO14" s="124"/>
      <c r="LIP14" s="124"/>
      <c r="LIQ14" s="124"/>
      <c r="LIR14" s="124"/>
      <c r="LIS14" s="124"/>
      <c r="LIT14" s="124"/>
      <c r="LIU14" s="124"/>
      <c r="LIV14" s="124"/>
      <c r="LIW14" s="124"/>
      <c r="LIX14" s="124"/>
      <c r="LIY14" s="124"/>
      <c r="LIZ14" s="124"/>
      <c r="LJA14" s="124"/>
      <c r="LJB14" s="124"/>
      <c r="LJC14" s="124"/>
      <c r="LJD14" s="124"/>
      <c r="LJE14" s="124"/>
      <c r="LJF14" s="124"/>
      <c r="LJG14" s="124"/>
      <c r="LJH14" s="124"/>
      <c r="LJI14" s="124"/>
      <c r="LJJ14" s="124"/>
      <c r="LJK14" s="124"/>
      <c r="LJL14" s="124"/>
      <c r="LJM14" s="124"/>
      <c r="LJN14" s="124"/>
      <c r="LJO14" s="124"/>
      <c r="LJP14" s="124"/>
      <c r="LJQ14" s="124"/>
      <c r="LJR14" s="124"/>
      <c r="LJS14" s="124"/>
      <c r="LJT14" s="124"/>
      <c r="LJU14" s="124"/>
      <c r="LJV14" s="124"/>
      <c r="LJW14" s="124"/>
      <c r="LJX14" s="124"/>
      <c r="LJY14" s="124"/>
      <c r="LJZ14" s="124"/>
      <c r="LKA14" s="124"/>
      <c r="LKB14" s="124"/>
      <c r="LKC14" s="124"/>
      <c r="LKD14" s="124"/>
      <c r="LKE14" s="124"/>
      <c r="LKF14" s="124"/>
      <c r="LKG14" s="124"/>
      <c r="LKH14" s="124"/>
      <c r="LKI14" s="124"/>
      <c r="LKJ14" s="124"/>
      <c r="LKK14" s="124"/>
      <c r="LKL14" s="124"/>
      <c r="LKM14" s="124"/>
      <c r="LKN14" s="124"/>
      <c r="LKO14" s="124"/>
      <c r="LKP14" s="124"/>
      <c r="LKQ14" s="124"/>
      <c r="LKR14" s="124"/>
      <c r="LKS14" s="124"/>
      <c r="LKT14" s="124"/>
      <c r="LKU14" s="124"/>
      <c r="LKV14" s="124"/>
      <c r="LKW14" s="124"/>
      <c r="LKX14" s="124"/>
      <c r="LKY14" s="124"/>
      <c r="LKZ14" s="124"/>
      <c r="LLA14" s="124"/>
      <c r="LLB14" s="124"/>
      <c r="LLC14" s="124"/>
      <c r="LLD14" s="124"/>
      <c r="LLE14" s="124"/>
      <c r="LLF14" s="124"/>
      <c r="LLG14" s="124"/>
      <c r="LLH14" s="124"/>
      <c r="LLI14" s="124"/>
      <c r="LLJ14" s="124"/>
      <c r="LLK14" s="124"/>
      <c r="LLL14" s="124"/>
      <c r="LLM14" s="124"/>
      <c r="LLN14" s="124"/>
      <c r="LLO14" s="124"/>
      <c r="LLP14" s="124"/>
      <c r="LLQ14" s="124"/>
      <c r="LLR14" s="124"/>
      <c r="LLS14" s="124"/>
      <c r="LLT14" s="124"/>
      <c r="LLU14" s="124"/>
      <c r="LLV14" s="124"/>
      <c r="LLW14" s="124"/>
      <c r="LLX14" s="124"/>
      <c r="LLY14" s="124"/>
      <c r="LLZ14" s="124"/>
      <c r="LMA14" s="124"/>
      <c r="LMB14" s="124"/>
      <c r="LMC14" s="124"/>
      <c r="LMD14" s="124"/>
      <c r="LME14" s="124"/>
      <c r="LMF14" s="124"/>
      <c r="LMG14" s="124"/>
      <c r="LMH14" s="124"/>
      <c r="LMI14" s="124"/>
      <c r="LMJ14" s="124"/>
      <c r="LMK14" s="124"/>
      <c r="LML14" s="124"/>
      <c r="LMM14" s="124"/>
      <c r="LMN14" s="124"/>
      <c r="LMO14" s="124"/>
      <c r="LMP14" s="124"/>
      <c r="LMQ14" s="124"/>
      <c r="LMR14" s="124"/>
      <c r="LMS14" s="124"/>
      <c r="LMT14" s="124"/>
      <c r="LMU14" s="124"/>
      <c r="LMV14" s="124"/>
      <c r="LMW14" s="124"/>
      <c r="LMX14" s="124"/>
      <c r="LMY14" s="124"/>
      <c r="LMZ14" s="124"/>
      <c r="LNA14" s="124"/>
      <c r="LNB14" s="124"/>
      <c r="LNC14" s="124"/>
      <c r="LND14" s="124"/>
      <c r="LNE14" s="124"/>
      <c r="LNF14" s="124"/>
      <c r="LNG14" s="124"/>
      <c r="LNH14" s="124"/>
      <c r="LNI14" s="124"/>
      <c r="LNJ14" s="124"/>
      <c r="LNK14" s="124"/>
      <c r="LNL14" s="124"/>
      <c r="LNM14" s="124"/>
      <c r="LNN14" s="124"/>
      <c r="LNO14" s="124"/>
      <c r="LNP14" s="124"/>
      <c r="LNQ14" s="124"/>
      <c r="LNR14" s="124"/>
      <c r="LNS14" s="124"/>
      <c r="LNT14" s="124"/>
      <c r="LNU14" s="124"/>
      <c r="LNV14" s="124"/>
      <c r="LNW14" s="124"/>
      <c r="LNX14" s="124"/>
      <c r="LNY14" s="124"/>
      <c r="LNZ14" s="124"/>
      <c r="LOA14" s="124"/>
      <c r="LOB14" s="124"/>
      <c r="LOC14" s="124"/>
      <c r="LOD14" s="124"/>
      <c r="LOE14" s="124"/>
      <c r="LOF14" s="124"/>
      <c r="LOG14" s="124"/>
      <c r="LOH14" s="124"/>
      <c r="LOI14" s="124"/>
      <c r="LOJ14" s="124"/>
      <c r="LOK14" s="124"/>
      <c r="LOL14" s="124"/>
      <c r="LOM14" s="124"/>
      <c r="LON14" s="124"/>
      <c r="LOO14" s="124"/>
      <c r="LOP14" s="124"/>
      <c r="LOQ14" s="124"/>
      <c r="LOR14" s="124"/>
      <c r="LOS14" s="124"/>
      <c r="LOT14" s="124"/>
      <c r="LOU14" s="124"/>
      <c r="LOV14" s="124"/>
      <c r="LOW14" s="124"/>
      <c r="LOX14" s="124"/>
      <c r="LOY14" s="124"/>
      <c r="LOZ14" s="124"/>
      <c r="LPA14" s="124"/>
      <c r="LPB14" s="124"/>
      <c r="LPC14" s="124"/>
      <c r="LPD14" s="124"/>
      <c r="LPE14" s="124"/>
      <c r="LPF14" s="124"/>
      <c r="LPG14" s="124"/>
      <c r="LPH14" s="124"/>
      <c r="LPI14" s="124"/>
      <c r="LPJ14" s="124"/>
      <c r="LPK14" s="124"/>
      <c r="LPL14" s="124"/>
      <c r="LPM14" s="124"/>
      <c r="LPN14" s="124"/>
      <c r="LPO14" s="124"/>
      <c r="LPP14" s="124"/>
      <c r="LPQ14" s="124"/>
      <c r="LPR14" s="124"/>
      <c r="LPS14" s="124"/>
      <c r="LPT14" s="124"/>
      <c r="LPU14" s="124"/>
      <c r="LPV14" s="124"/>
      <c r="LPW14" s="124"/>
      <c r="LPX14" s="124"/>
      <c r="LPY14" s="124"/>
      <c r="LPZ14" s="124"/>
      <c r="LQA14" s="124"/>
      <c r="LQB14" s="124"/>
      <c r="LQC14" s="124"/>
      <c r="LQD14" s="124"/>
      <c r="LQE14" s="124"/>
      <c r="LQF14" s="124"/>
      <c r="LQG14" s="124"/>
      <c r="LQH14" s="124"/>
      <c r="LQI14" s="124"/>
      <c r="LQJ14" s="124"/>
      <c r="LQK14" s="124"/>
      <c r="LQL14" s="124"/>
      <c r="LQM14" s="124"/>
      <c r="LQN14" s="124"/>
      <c r="LQO14" s="124"/>
      <c r="LQP14" s="124"/>
      <c r="LQQ14" s="124"/>
      <c r="LQR14" s="124"/>
      <c r="LQS14" s="124"/>
      <c r="LQT14" s="124"/>
      <c r="LQU14" s="124"/>
      <c r="LQV14" s="124"/>
      <c r="LQW14" s="124"/>
      <c r="LQX14" s="124"/>
      <c r="LQY14" s="124"/>
      <c r="LQZ14" s="124"/>
      <c r="LRA14" s="124"/>
      <c r="LRB14" s="124"/>
      <c r="LRC14" s="124"/>
      <c r="LRD14" s="124"/>
      <c r="LRE14" s="124"/>
      <c r="LRF14" s="124"/>
      <c r="LRG14" s="124"/>
      <c r="LRH14" s="124"/>
      <c r="LRI14" s="124"/>
      <c r="LRJ14" s="124"/>
      <c r="LRK14" s="124"/>
      <c r="LRL14" s="124"/>
      <c r="LRM14" s="124"/>
      <c r="LRN14" s="124"/>
      <c r="LRO14" s="124"/>
      <c r="LRP14" s="124"/>
      <c r="LRQ14" s="124"/>
      <c r="LRR14" s="124"/>
      <c r="LRS14" s="124"/>
      <c r="LRT14" s="124"/>
      <c r="LRU14" s="124"/>
      <c r="LRV14" s="124"/>
      <c r="LRW14" s="124"/>
      <c r="LRX14" s="124"/>
      <c r="LRY14" s="124"/>
      <c r="LRZ14" s="124"/>
      <c r="LSA14" s="124"/>
      <c r="LSB14" s="124"/>
      <c r="LSC14" s="124"/>
      <c r="LSD14" s="124"/>
      <c r="LSE14" s="124"/>
      <c r="LSF14" s="124"/>
      <c r="LSG14" s="124"/>
      <c r="LSH14" s="124"/>
      <c r="LSI14" s="124"/>
      <c r="LSJ14" s="124"/>
      <c r="LSK14" s="124"/>
      <c r="LSL14" s="124"/>
      <c r="LSM14" s="124"/>
      <c r="LSN14" s="124"/>
      <c r="LSO14" s="124"/>
      <c r="LSP14" s="124"/>
      <c r="LSQ14" s="124"/>
      <c r="LSR14" s="124"/>
      <c r="LSS14" s="124"/>
      <c r="LST14" s="124"/>
      <c r="LSU14" s="124"/>
      <c r="LSV14" s="124"/>
      <c r="LSW14" s="124"/>
      <c r="LSX14" s="124"/>
      <c r="LSY14" s="124"/>
      <c r="LSZ14" s="124"/>
      <c r="LTA14" s="124"/>
      <c r="LTB14" s="124"/>
      <c r="LTC14" s="124"/>
      <c r="LTD14" s="124"/>
      <c r="LTE14" s="124"/>
      <c r="LTF14" s="124"/>
      <c r="LTG14" s="124"/>
      <c r="LTH14" s="124"/>
      <c r="LTI14" s="124"/>
      <c r="LTJ14" s="124"/>
      <c r="LTK14" s="124"/>
      <c r="LTL14" s="124"/>
      <c r="LTM14" s="124"/>
      <c r="LTN14" s="124"/>
      <c r="LTO14" s="124"/>
      <c r="LTP14" s="124"/>
      <c r="LTQ14" s="124"/>
      <c r="LTR14" s="124"/>
      <c r="LTS14" s="124"/>
      <c r="LTT14" s="124"/>
      <c r="LTU14" s="124"/>
      <c r="LTV14" s="124"/>
      <c r="LTW14" s="124"/>
      <c r="LTX14" s="124"/>
      <c r="LTY14" s="124"/>
      <c r="LTZ14" s="124"/>
      <c r="LUA14" s="124"/>
      <c r="LUB14" s="124"/>
      <c r="LUC14" s="124"/>
      <c r="LUD14" s="124"/>
      <c r="LUE14" s="124"/>
      <c r="LUF14" s="124"/>
      <c r="LUG14" s="124"/>
      <c r="LUH14" s="124"/>
      <c r="LUI14" s="124"/>
      <c r="LUJ14" s="124"/>
      <c r="LUK14" s="124"/>
      <c r="LUL14" s="124"/>
      <c r="LUM14" s="124"/>
      <c r="LUN14" s="124"/>
      <c r="LUO14" s="124"/>
      <c r="LUP14" s="124"/>
      <c r="LUQ14" s="124"/>
      <c r="LUR14" s="124"/>
      <c r="LUS14" s="124"/>
      <c r="LUT14" s="124"/>
      <c r="LUU14" s="124"/>
      <c r="LUV14" s="124"/>
      <c r="LUW14" s="124"/>
      <c r="LUX14" s="124"/>
      <c r="LUY14" s="124"/>
      <c r="LUZ14" s="124"/>
      <c r="LVA14" s="124"/>
      <c r="LVB14" s="124"/>
      <c r="LVC14" s="124"/>
      <c r="LVD14" s="124"/>
      <c r="LVE14" s="124"/>
      <c r="LVF14" s="124"/>
      <c r="LVG14" s="124"/>
      <c r="LVH14" s="124"/>
      <c r="LVI14" s="124"/>
      <c r="LVJ14" s="124"/>
      <c r="LVK14" s="124"/>
      <c r="LVL14" s="124"/>
      <c r="LVM14" s="124"/>
      <c r="LVN14" s="124"/>
      <c r="LVO14" s="124"/>
      <c r="LVP14" s="124"/>
      <c r="LVQ14" s="124"/>
      <c r="LVR14" s="124"/>
      <c r="LVS14" s="124"/>
      <c r="LVT14" s="124"/>
      <c r="LVU14" s="124"/>
      <c r="LVV14" s="124"/>
      <c r="LVW14" s="124"/>
      <c r="LVX14" s="124"/>
      <c r="LVY14" s="124"/>
      <c r="LVZ14" s="124"/>
      <c r="LWA14" s="124"/>
      <c r="LWB14" s="124"/>
      <c r="LWC14" s="124"/>
      <c r="LWD14" s="124"/>
      <c r="LWE14" s="124"/>
      <c r="LWF14" s="124"/>
      <c r="LWG14" s="124"/>
      <c r="LWH14" s="124"/>
      <c r="LWI14" s="124"/>
      <c r="LWJ14" s="124"/>
      <c r="LWK14" s="124"/>
      <c r="LWL14" s="124"/>
      <c r="LWM14" s="124"/>
      <c r="LWN14" s="124"/>
      <c r="LWO14" s="124"/>
      <c r="LWP14" s="124"/>
      <c r="LWQ14" s="124"/>
      <c r="LWR14" s="124"/>
      <c r="LWS14" s="124"/>
      <c r="LWT14" s="124"/>
      <c r="LWU14" s="124"/>
      <c r="LWV14" s="124"/>
      <c r="LWW14" s="124"/>
      <c r="LWX14" s="124"/>
      <c r="LWY14" s="124"/>
      <c r="LWZ14" s="124"/>
      <c r="LXA14" s="124"/>
      <c r="LXB14" s="124"/>
      <c r="LXC14" s="124"/>
      <c r="LXD14" s="124"/>
      <c r="LXE14" s="124"/>
      <c r="LXF14" s="124"/>
      <c r="LXG14" s="124"/>
      <c r="LXH14" s="124"/>
      <c r="LXI14" s="124"/>
      <c r="LXJ14" s="124"/>
      <c r="LXK14" s="124"/>
      <c r="LXL14" s="124"/>
      <c r="LXM14" s="124"/>
      <c r="LXN14" s="124"/>
      <c r="LXO14" s="124"/>
      <c r="LXP14" s="124"/>
      <c r="LXQ14" s="124"/>
      <c r="LXR14" s="124"/>
      <c r="LXS14" s="124"/>
      <c r="LXT14" s="124"/>
      <c r="LXU14" s="124"/>
      <c r="LXV14" s="124"/>
      <c r="LXW14" s="124"/>
      <c r="LXX14" s="124"/>
      <c r="LXY14" s="124"/>
      <c r="LXZ14" s="124"/>
      <c r="LYA14" s="124"/>
      <c r="LYB14" s="124"/>
      <c r="LYC14" s="124"/>
      <c r="LYD14" s="124"/>
      <c r="LYE14" s="124"/>
      <c r="LYF14" s="124"/>
      <c r="LYG14" s="124"/>
      <c r="LYH14" s="124"/>
      <c r="LYI14" s="124"/>
      <c r="LYJ14" s="124"/>
      <c r="LYK14" s="124"/>
      <c r="LYL14" s="124"/>
      <c r="LYM14" s="124"/>
      <c r="LYN14" s="124"/>
      <c r="LYO14" s="124"/>
      <c r="LYP14" s="124"/>
      <c r="LYQ14" s="124"/>
      <c r="LYR14" s="124"/>
      <c r="LYS14" s="124"/>
      <c r="LYT14" s="124"/>
      <c r="LYU14" s="124"/>
      <c r="LYV14" s="124"/>
      <c r="LYW14" s="124"/>
      <c r="LYX14" s="124"/>
      <c r="LYY14" s="124"/>
      <c r="LYZ14" s="124"/>
      <c r="LZA14" s="124"/>
      <c r="LZB14" s="124"/>
      <c r="LZC14" s="124"/>
      <c r="LZD14" s="124"/>
      <c r="LZE14" s="124"/>
      <c r="LZF14" s="124"/>
      <c r="LZG14" s="124"/>
      <c r="LZH14" s="124"/>
      <c r="LZI14" s="124"/>
      <c r="LZJ14" s="124"/>
      <c r="LZK14" s="124"/>
      <c r="LZL14" s="124"/>
      <c r="LZM14" s="124"/>
      <c r="LZN14" s="124"/>
      <c r="LZO14" s="124"/>
      <c r="LZP14" s="124"/>
      <c r="LZQ14" s="124"/>
      <c r="LZR14" s="124"/>
      <c r="LZS14" s="124"/>
      <c r="LZT14" s="124"/>
      <c r="LZU14" s="124"/>
      <c r="LZV14" s="124"/>
      <c r="LZW14" s="124"/>
      <c r="LZX14" s="124"/>
      <c r="LZY14" s="124"/>
      <c r="LZZ14" s="124"/>
      <c r="MAA14" s="124"/>
      <c r="MAB14" s="124"/>
      <c r="MAC14" s="124"/>
      <c r="MAD14" s="124"/>
      <c r="MAE14" s="124"/>
      <c r="MAF14" s="124"/>
      <c r="MAG14" s="124"/>
      <c r="MAH14" s="124"/>
      <c r="MAI14" s="124"/>
      <c r="MAJ14" s="124"/>
      <c r="MAK14" s="124"/>
      <c r="MAL14" s="124"/>
      <c r="MAM14" s="124"/>
      <c r="MAN14" s="124"/>
      <c r="MAO14" s="124"/>
      <c r="MAP14" s="124"/>
      <c r="MAQ14" s="124"/>
      <c r="MAR14" s="124"/>
      <c r="MAS14" s="124"/>
      <c r="MAT14" s="124"/>
      <c r="MAU14" s="124"/>
      <c r="MAV14" s="124"/>
      <c r="MAW14" s="124"/>
      <c r="MAX14" s="124"/>
      <c r="MAY14" s="124"/>
      <c r="MAZ14" s="124"/>
      <c r="MBA14" s="124"/>
      <c r="MBB14" s="124"/>
      <c r="MBC14" s="124"/>
      <c r="MBD14" s="124"/>
      <c r="MBE14" s="124"/>
      <c r="MBF14" s="124"/>
      <c r="MBG14" s="124"/>
      <c r="MBH14" s="124"/>
      <c r="MBI14" s="124"/>
      <c r="MBJ14" s="124"/>
      <c r="MBK14" s="124"/>
      <c r="MBL14" s="124"/>
      <c r="MBM14" s="124"/>
      <c r="MBN14" s="124"/>
      <c r="MBO14" s="124"/>
      <c r="MBP14" s="124"/>
      <c r="MBQ14" s="124"/>
      <c r="MBR14" s="124"/>
      <c r="MBS14" s="124"/>
      <c r="MBT14" s="124"/>
      <c r="MBU14" s="124"/>
      <c r="MBV14" s="124"/>
      <c r="MBW14" s="124"/>
      <c r="MBX14" s="124"/>
      <c r="MBY14" s="124"/>
      <c r="MBZ14" s="124"/>
      <c r="MCA14" s="124"/>
      <c r="MCB14" s="124"/>
      <c r="MCC14" s="124"/>
      <c r="MCD14" s="124"/>
      <c r="MCE14" s="124"/>
      <c r="MCF14" s="124"/>
      <c r="MCG14" s="124"/>
      <c r="MCH14" s="124"/>
      <c r="MCI14" s="124"/>
      <c r="MCJ14" s="124"/>
      <c r="MCK14" s="124"/>
      <c r="MCL14" s="124"/>
      <c r="MCM14" s="124"/>
      <c r="MCN14" s="124"/>
      <c r="MCO14" s="124"/>
      <c r="MCP14" s="124"/>
      <c r="MCQ14" s="124"/>
      <c r="MCR14" s="124"/>
      <c r="MCS14" s="124"/>
      <c r="MCT14" s="124"/>
      <c r="MCU14" s="124"/>
      <c r="MCV14" s="124"/>
      <c r="MCW14" s="124"/>
      <c r="MCX14" s="124"/>
      <c r="MCY14" s="124"/>
      <c r="MCZ14" s="124"/>
      <c r="MDA14" s="124"/>
      <c r="MDB14" s="124"/>
      <c r="MDC14" s="124"/>
      <c r="MDD14" s="124"/>
      <c r="MDE14" s="124"/>
      <c r="MDF14" s="124"/>
      <c r="MDG14" s="124"/>
      <c r="MDH14" s="124"/>
      <c r="MDI14" s="124"/>
      <c r="MDJ14" s="124"/>
      <c r="MDK14" s="124"/>
      <c r="MDL14" s="124"/>
      <c r="MDM14" s="124"/>
      <c r="MDN14" s="124"/>
      <c r="MDO14" s="124"/>
      <c r="MDP14" s="124"/>
      <c r="MDQ14" s="124"/>
      <c r="MDR14" s="124"/>
      <c r="MDS14" s="124"/>
      <c r="MDT14" s="124"/>
      <c r="MDU14" s="124"/>
      <c r="MDV14" s="124"/>
      <c r="MDW14" s="124"/>
      <c r="MDX14" s="124"/>
      <c r="MDY14" s="124"/>
      <c r="MDZ14" s="124"/>
      <c r="MEA14" s="124"/>
      <c r="MEB14" s="124"/>
      <c r="MEC14" s="124"/>
      <c r="MED14" s="124"/>
      <c r="MEE14" s="124"/>
      <c r="MEF14" s="124"/>
      <c r="MEG14" s="124"/>
      <c r="MEH14" s="124"/>
      <c r="MEI14" s="124"/>
      <c r="MEJ14" s="124"/>
      <c r="MEK14" s="124"/>
      <c r="MEL14" s="124"/>
      <c r="MEM14" s="124"/>
      <c r="MEN14" s="124"/>
      <c r="MEO14" s="124"/>
      <c r="MEP14" s="124"/>
      <c r="MEQ14" s="124"/>
      <c r="MER14" s="124"/>
      <c r="MES14" s="124"/>
      <c r="MET14" s="124"/>
      <c r="MEU14" s="124"/>
      <c r="MEV14" s="124"/>
      <c r="MEW14" s="124"/>
      <c r="MEX14" s="124"/>
      <c r="MEY14" s="124"/>
      <c r="MEZ14" s="124"/>
      <c r="MFA14" s="124"/>
      <c r="MFB14" s="124"/>
      <c r="MFC14" s="124"/>
      <c r="MFD14" s="124"/>
      <c r="MFE14" s="124"/>
      <c r="MFF14" s="124"/>
      <c r="MFG14" s="124"/>
      <c r="MFH14" s="124"/>
      <c r="MFI14" s="124"/>
      <c r="MFJ14" s="124"/>
      <c r="MFK14" s="124"/>
      <c r="MFL14" s="124"/>
      <c r="MFM14" s="124"/>
      <c r="MFN14" s="124"/>
      <c r="MFO14" s="124"/>
      <c r="MFP14" s="124"/>
      <c r="MFQ14" s="124"/>
      <c r="MFR14" s="124"/>
      <c r="MFS14" s="124"/>
      <c r="MFT14" s="124"/>
      <c r="MFU14" s="124"/>
      <c r="MFV14" s="124"/>
      <c r="MFW14" s="124"/>
      <c r="MFX14" s="124"/>
      <c r="MFY14" s="124"/>
      <c r="MFZ14" s="124"/>
      <c r="MGA14" s="124"/>
      <c r="MGB14" s="124"/>
      <c r="MGC14" s="124"/>
      <c r="MGD14" s="124"/>
      <c r="MGE14" s="124"/>
      <c r="MGF14" s="124"/>
      <c r="MGG14" s="124"/>
      <c r="MGH14" s="124"/>
      <c r="MGI14" s="124"/>
      <c r="MGJ14" s="124"/>
      <c r="MGK14" s="124"/>
      <c r="MGL14" s="124"/>
      <c r="MGM14" s="124"/>
      <c r="MGN14" s="124"/>
      <c r="MGO14" s="124"/>
      <c r="MGP14" s="124"/>
      <c r="MGQ14" s="124"/>
      <c r="MGR14" s="124"/>
      <c r="MGS14" s="124"/>
      <c r="MGT14" s="124"/>
      <c r="MGU14" s="124"/>
      <c r="MGV14" s="124"/>
      <c r="MGW14" s="124"/>
      <c r="MGX14" s="124"/>
      <c r="MGY14" s="124"/>
      <c r="MGZ14" s="124"/>
      <c r="MHA14" s="124"/>
      <c r="MHB14" s="124"/>
      <c r="MHC14" s="124"/>
      <c r="MHD14" s="124"/>
      <c r="MHE14" s="124"/>
      <c r="MHF14" s="124"/>
      <c r="MHG14" s="124"/>
      <c r="MHH14" s="124"/>
      <c r="MHI14" s="124"/>
      <c r="MHJ14" s="124"/>
      <c r="MHK14" s="124"/>
      <c r="MHL14" s="124"/>
      <c r="MHM14" s="124"/>
      <c r="MHN14" s="124"/>
      <c r="MHO14" s="124"/>
      <c r="MHP14" s="124"/>
      <c r="MHQ14" s="124"/>
      <c r="MHR14" s="124"/>
      <c r="MHS14" s="124"/>
      <c r="MHT14" s="124"/>
      <c r="MHU14" s="124"/>
      <c r="MHV14" s="124"/>
      <c r="MHW14" s="124"/>
      <c r="MHX14" s="124"/>
      <c r="MHY14" s="124"/>
      <c r="MHZ14" s="124"/>
      <c r="MIA14" s="124"/>
      <c r="MIB14" s="124"/>
      <c r="MIC14" s="124"/>
      <c r="MID14" s="124"/>
      <c r="MIE14" s="124"/>
      <c r="MIF14" s="124"/>
      <c r="MIG14" s="124"/>
      <c r="MIH14" s="124"/>
      <c r="MII14" s="124"/>
      <c r="MIJ14" s="124"/>
      <c r="MIK14" s="124"/>
      <c r="MIL14" s="124"/>
      <c r="MIM14" s="124"/>
      <c r="MIN14" s="124"/>
      <c r="MIO14" s="124"/>
      <c r="MIP14" s="124"/>
      <c r="MIQ14" s="124"/>
      <c r="MIR14" s="124"/>
      <c r="MIS14" s="124"/>
      <c r="MIT14" s="124"/>
      <c r="MIU14" s="124"/>
      <c r="MIV14" s="124"/>
      <c r="MIW14" s="124"/>
      <c r="MIX14" s="124"/>
      <c r="MIY14" s="124"/>
      <c r="MIZ14" s="124"/>
      <c r="MJA14" s="124"/>
      <c r="MJB14" s="124"/>
      <c r="MJC14" s="124"/>
      <c r="MJD14" s="124"/>
      <c r="MJE14" s="124"/>
      <c r="MJF14" s="124"/>
      <c r="MJG14" s="124"/>
      <c r="MJH14" s="124"/>
      <c r="MJI14" s="124"/>
      <c r="MJJ14" s="124"/>
      <c r="MJK14" s="124"/>
      <c r="MJL14" s="124"/>
      <c r="MJM14" s="124"/>
      <c r="MJN14" s="124"/>
      <c r="MJO14" s="124"/>
      <c r="MJP14" s="124"/>
      <c r="MJQ14" s="124"/>
      <c r="MJR14" s="124"/>
      <c r="MJS14" s="124"/>
      <c r="MJT14" s="124"/>
      <c r="MJU14" s="124"/>
      <c r="MJV14" s="124"/>
      <c r="MJW14" s="124"/>
      <c r="MJX14" s="124"/>
      <c r="MJY14" s="124"/>
      <c r="MJZ14" s="124"/>
      <c r="MKA14" s="124"/>
      <c r="MKB14" s="124"/>
      <c r="MKC14" s="124"/>
      <c r="MKD14" s="124"/>
      <c r="MKE14" s="124"/>
      <c r="MKF14" s="124"/>
      <c r="MKG14" s="124"/>
      <c r="MKH14" s="124"/>
      <c r="MKI14" s="124"/>
      <c r="MKJ14" s="124"/>
      <c r="MKK14" s="124"/>
      <c r="MKL14" s="124"/>
      <c r="MKM14" s="124"/>
      <c r="MKN14" s="124"/>
      <c r="MKO14" s="124"/>
      <c r="MKP14" s="124"/>
      <c r="MKQ14" s="124"/>
      <c r="MKR14" s="124"/>
      <c r="MKS14" s="124"/>
      <c r="MKT14" s="124"/>
      <c r="MKU14" s="124"/>
      <c r="MKV14" s="124"/>
      <c r="MKW14" s="124"/>
      <c r="MKX14" s="124"/>
      <c r="MKY14" s="124"/>
      <c r="MKZ14" s="124"/>
      <c r="MLA14" s="124"/>
      <c r="MLB14" s="124"/>
      <c r="MLC14" s="124"/>
      <c r="MLD14" s="124"/>
      <c r="MLE14" s="124"/>
      <c r="MLF14" s="124"/>
      <c r="MLG14" s="124"/>
      <c r="MLH14" s="124"/>
      <c r="MLI14" s="124"/>
      <c r="MLJ14" s="124"/>
      <c r="MLK14" s="124"/>
      <c r="MLL14" s="124"/>
      <c r="MLM14" s="124"/>
      <c r="MLN14" s="124"/>
      <c r="MLO14" s="124"/>
      <c r="MLP14" s="124"/>
      <c r="MLQ14" s="124"/>
      <c r="MLR14" s="124"/>
      <c r="MLS14" s="124"/>
      <c r="MLT14" s="124"/>
      <c r="MLU14" s="124"/>
      <c r="MLV14" s="124"/>
      <c r="MLW14" s="124"/>
      <c r="MLX14" s="124"/>
      <c r="MLY14" s="124"/>
      <c r="MLZ14" s="124"/>
      <c r="MMA14" s="124"/>
      <c r="MMB14" s="124"/>
      <c r="MMC14" s="124"/>
      <c r="MMD14" s="124"/>
      <c r="MME14" s="124"/>
      <c r="MMF14" s="124"/>
      <c r="MMG14" s="124"/>
      <c r="MMH14" s="124"/>
      <c r="MMI14" s="124"/>
      <c r="MMJ14" s="124"/>
      <c r="MMK14" s="124"/>
      <c r="MML14" s="124"/>
      <c r="MMM14" s="124"/>
      <c r="MMN14" s="124"/>
      <c r="MMO14" s="124"/>
      <c r="MMP14" s="124"/>
      <c r="MMQ14" s="124"/>
      <c r="MMR14" s="124"/>
      <c r="MMS14" s="124"/>
      <c r="MMT14" s="124"/>
      <c r="MMU14" s="124"/>
      <c r="MMV14" s="124"/>
      <c r="MMW14" s="124"/>
      <c r="MMX14" s="124"/>
      <c r="MMY14" s="124"/>
      <c r="MMZ14" s="124"/>
      <c r="MNA14" s="124"/>
      <c r="MNB14" s="124"/>
      <c r="MNC14" s="124"/>
      <c r="MND14" s="124"/>
      <c r="MNE14" s="124"/>
      <c r="MNF14" s="124"/>
      <c r="MNG14" s="124"/>
      <c r="MNH14" s="124"/>
      <c r="MNI14" s="124"/>
      <c r="MNJ14" s="124"/>
      <c r="MNK14" s="124"/>
      <c r="MNL14" s="124"/>
      <c r="MNM14" s="124"/>
      <c r="MNN14" s="124"/>
      <c r="MNO14" s="124"/>
      <c r="MNP14" s="124"/>
      <c r="MNQ14" s="124"/>
      <c r="MNR14" s="124"/>
      <c r="MNS14" s="124"/>
      <c r="MNT14" s="124"/>
      <c r="MNU14" s="124"/>
      <c r="MNV14" s="124"/>
      <c r="MNW14" s="124"/>
      <c r="MNX14" s="124"/>
      <c r="MNY14" s="124"/>
      <c r="MNZ14" s="124"/>
      <c r="MOA14" s="124"/>
      <c r="MOB14" s="124"/>
      <c r="MOC14" s="124"/>
      <c r="MOD14" s="124"/>
      <c r="MOE14" s="124"/>
      <c r="MOF14" s="124"/>
      <c r="MOG14" s="124"/>
      <c r="MOH14" s="124"/>
      <c r="MOI14" s="124"/>
      <c r="MOJ14" s="124"/>
      <c r="MOK14" s="124"/>
      <c r="MOL14" s="124"/>
      <c r="MOM14" s="124"/>
      <c r="MON14" s="124"/>
      <c r="MOO14" s="124"/>
      <c r="MOP14" s="124"/>
      <c r="MOQ14" s="124"/>
      <c r="MOR14" s="124"/>
      <c r="MOS14" s="124"/>
      <c r="MOT14" s="124"/>
      <c r="MOU14" s="124"/>
      <c r="MOV14" s="124"/>
      <c r="MOW14" s="124"/>
      <c r="MOX14" s="124"/>
      <c r="MOY14" s="124"/>
      <c r="MOZ14" s="124"/>
      <c r="MPA14" s="124"/>
      <c r="MPB14" s="124"/>
      <c r="MPC14" s="124"/>
      <c r="MPD14" s="124"/>
      <c r="MPE14" s="124"/>
      <c r="MPF14" s="124"/>
      <c r="MPG14" s="124"/>
      <c r="MPH14" s="124"/>
      <c r="MPI14" s="124"/>
      <c r="MPJ14" s="124"/>
      <c r="MPK14" s="124"/>
      <c r="MPL14" s="124"/>
      <c r="MPM14" s="124"/>
      <c r="MPN14" s="124"/>
      <c r="MPO14" s="124"/>
      <c r="MPP14" s="124"/>
      <c r="MPQ14" s="124"/>
      <c r="MPR14" s="124"/>
      <c r="MPS14" s="124"/>
      <c r="MPT14" s="124"/>
      <c r="MPU14" s="124"/>
      <c r="MPV14" s="124"/>
      <c r="MPW14" s="124"/>
      <c r="MPX14" s="124"/>
      <c r="MPY14" s="124"/>
      <c r="MPZ14" s="124"/>
      <c r="MQA14" s="124"/>
      <c r="MQB14" s="124"/>
      <c r="MQC14" s="124"/>
      <c r="MQD14" s="124"/>
      <c r="MQE14" s="124"/>
      <c r="MQF14" s="124"/>
      <c r="MQG14" s="124"/>
      <c r="MQH14" s="124"/>
      <c r="MQI14" s="124"/>
      <c r="MQJ14" s="124"/>
      <c r="MQK14" s="124"/>
      <c r="MQL14" s="124"/>
      <c r="MQM14" s="124"/>
      <c r="MQN14" s="124"/>
      <c r="MQO14" s="124"/>
      <c r="MQP14" s="124"/>
      <c r="MQQ14" s="124"/>
      <c r="MQR14" s="124"/>
      <c r="MQS14" s="124"/>
      <c r="MQT14" s="124"/>
      <c r="MQU14" s="124"/>
      <c r="MQV14" s="124"/>
      <c r="MQW14" s="124"/>
      <c r="MQX14" s="124"/>
      <c r="MQY14" s="124"/>
      <c r="MQZ14" s="124"/>
      <c r="MRA14" s="124"/>
      <c r="MRB14" s="124"/>
      <c r="MRC14" s="124"/>
      <c r="MRD14" s="124"/>
      <c r="MRE14" s="124"/>
      <c r="MRF14" s="124"/>
      <c r="MRG14" s="124"/>
      <c r="MRH14" s="124"/>
      <c r="MRI14" s="124"/>
      <c r="MRJ14" s="124"/>
      <c r="MRK14" s="124"/>
      <c r="MRL14" s="124"/>
      <c r="MRM14" s="124"/>
      <c r="MRN14" s="124"/>
      <c r="MRO14" s="124"/>
      <c r="MRP14" s="124"/>
      <c r="MRQ14" s="124"/>
      <c r="MRR14" s="124"/>
      <c r="MRS14" s="124"/>
      <c r="MRT14" s="124"/>
      <c r="MRU14" s="124"/>
      <c r="MRV14" s="124"/>
      <c r="MRW14" s="124"/>
      <c r="MRX14" s="124"/>
      <c r="MRY14" s="124"/>
      <c r="MRZ14" s="124"/>
      <c r="MSA14" s="124"/>
      <c r="MSB14" s="124"/>
      <c r="MSC14" s="124"/>
      <c r="MSD14" s="124"/>
      <c r="MSE14" s="124"/>
      <c r="MSF14" s="124"/>
      <c r="MSG14" s="124"/>
      <c r="MSH14" s="124"/>
      <c r="MSI14" s="124"/>
      <c r="MSJ14" s="124"/>
      <c r="MSK14" s="124"/>
      <c r="MSL14" s="124"/>
      <c r="MSM14" s="124"/>
      <c r="MSN14" s="124"/>
      <c r="MSO14" s="124"/>
      <c r="MSP14" s="124"/>
      <c r="MSQ14" s="124"/>
      <c r="MSR14" s="124"/>
      <c r="MSS14" s="124"/>
      <c r="MST14" s="124"/>
      <c r="MSU14" s="124"/>
      <c r="MSV14" s="124"/>
      <c r="MSW14" s="124"/>
      <c r="MSX14" s="124"/>
      <c r="MSY14" s="124"/>
      <c r="MSZ14" s="124"/>
      <c r="MTA14" s="124"/>
      <c r="MTB14" s="124"/>
      <c r="MTC14" s="124"/>
      <c r="MTD14" s="124"/>
      <c r="MTE14" s="124"/>
      <c r="MTF14" s="124"/>
      <c r="MTG14" s="124"/>
      <c r="MTH14" s="124"/>
      <c r="MTI14" s="124"/>
      <c r="MTJ14" s="124"/>
      <c r="MTK14" s="124"/>
      <c r="MTL14" s="124"/>
      <c r="MTM14" s="124"/>
      <c r="MTN14" s="124"/>
      <c r="MTO14" s="124"/>
      <c r="MTP14" s="124"/>
      <c r="MTQ14" s="124"/>
      <c r="MTR14" s="124"/>
      <c r="MTS14" s="124"/>
      <c r="MTT14" s="124"/>
      <c r="MTU14" s="124"/>
      <c r="MTV14" s="124"/>
      <c r="MTW14" s="124"/>
      <c r="MTX14" s="124"/>
      <c r="MTY14" s="124"/>
      <c r="MTZ14" s="124"/>
      <c r="MUA14" s="124"/>
      <c r="MUB14" s="124"/>
      <c r="MUC14" s="124"/>
      <c r="MUD14" s="124"/>
      <c r="MUE14" s="124"/>
      <c r="MUF14" s="124"/>
      <c r="MUG14" s="124"/>
      <c r="MUH14" s="124"/>
      <c r="MUI14" s="124"/>
      <c r="MUJ14" s="124"/>
      <c r="MUK14" s="124"/>
      <c r="MUL14" s="124"/>
      <c r="MUM14" s="124"/>
      <c r="MUN14" s="124"/>
      <c r="MUO14" s="124"/>
      <c r="MUP14" s="124"/>
      <c r="MUQ14" s="124"/>
      <c r="MUR14" s="124"/>
      <c r="MUS14" s="124"/>
      <c r="MUT14" s="124"/>
      <c r="MUU14" s="124"/>
      <c r="MUV14" s="124"/>
      <c r="MUW14" s="124"/>
      <c r="MUX14" s="124"/>
      <c r="MUY14" s="124"/>
      <c r="MUZ14" s="124"/>
      <c r="MVA14" s="124"/>
      <c r="MVB14" s="124"/>
      <c r="MVC14" s="124"/>
      <c r="MVD14" s="124"/>
      <c r="MVE14" s="124"/>
      <c r="MVF14" s="124"/>
      <c r="MVG14" s="124"/>
      <c r="MVH14" s="124"/>
      <c r="MVI14" s="124"/>
      <c r="MVJ14" s="124"/>
      <c r="MVK14" s="124"/>
      <c r="MVL14" s="124"/>
      <c r="MVM14" s="124"/>
      <c r="MVN14" s="124"/>
      <c r="MVO14" s="124"/>
      <c r="MVP14" s="124"/>
      <c r="MVQ14" s="124"/>
      <c r="MVR14" s="124"/>
      <c r="MVS14" s="124"/>
      <c r="MVT14" s="124"/>
      <c r="MVU14" s="124"/>
      <c r="MVV14" s="124"/>
      <c r="MVW14" s="124"/>
      <c r="MVX14" s="124"/>
      <c r="MVY14" s="124"/>
      <c r="MVZ14" s="124"/>
      <c r="MWA14" s="124"/>
      <c r="MWB14" s="124"/>
      <c r="MWC14" s="124"/>
      <c r="MWD14" s="124"/>
      <c r="MWE14" s="124"/>
      <c r="MWF14" s="124"/>
      <c r="MWG14" s="124"/>
      <c r="MWH14" s="124"/>
      <c r="MWI14" s="124"/>
      <c r="MWJ14" s="124"/>
      <c r="MWK14" s="124"/>
      <c r="MWL14" s="124"/>
      <c r="MWM14" s="124"/>
      <c r="MWN14" s="124"/>
      <c r="MWO14" s="124"/>
      <c r="MWP14" s="124"/>
      <c r="MWQ14" s="124"/>
      <c r="MWR14" s="124"/>
      <c r="MWS14" s="124"/>
      <c r="MWT14" s="124"/>
      <c r="MWU14" s="124"/>
      <c r="MWV14" s="124"/>
      <c r="MWW14" s="124"/>
      <c r="MWX14" s="124"/>
      <c r="MWY14" s="124"/>
      <c r="MWZ14" s="124"/>
      <c r="MXA14" s="124"/>
      <c r="MXB14" s="124"/>
      <c r="MXC14" s="124"/>
      <c r="MXD14" s="124"/>
      <c r="MXE14" s="124"/>
      <c r="MXF14" s="124"/>
      <c r="MXG14" s="124"/>
      <c r="MXH14" s="124"/>
      <c r="MXI14" s="124"/>
      <c r="MXJ14" s="124"/>
      <c r="MXK14" s="124"/>
      <c r="MXL14" s="124"/>
      <c r="MXM14" s="124"/>
      <c r="MXN14" s="124"/>
      <c r="MXO14" s="124"/>
      <c r="MXP14" s="124"/>
      <c r="MXQ14" s="124"/>
      <c r="MXR14" s="124"/>
      <c r="MXS14" s="124"/>
      <c r="MXT14" s="124"/>
      <c r="MXU14" s="124"/>
      <c r="MXV14" s="124"/>
      <c r="MXW14" s="124"/>
      <c r="MXX14" s="124"/>
      <c r="MXY14" s="124"/>
      <c r="MXZ14" s="124"/>
      <c r="MYA14" s="124"/>
      <c r="MYB14" s="124"/>
      <c r="MYC14" s="124"/>
      <c r="MYD14" s="124"/>
      <c r="MYE14" s="124"/>
      <c r="MYF14" s="124"/>
      <c r="MYG14" s="124"/>
      <c r="MYH14" s="124"/>
      <c r="MYI14" s="124"/>
      <c r="MYJ14" s="124"/>
      <c r="MYK14" s="124"/>
      <c r="MYL14" s="124"/>
      <c r="MYM14" s="124"/>
      <c r="MYN14" s="124"/>
      <c r="MYO14" s="124"/>
      <c r="MYP14" s="124"/>
      <c r="MYQ14" s="124"/>
      <c r="MYR14" s="124"/>
      <c r="MYS14" s="124"/>
      <c r="MYT14" s="124"/>
      <c r="MYU14" s="124"/>
      <c r="MYV14" s="124"/>
      <c r="MYW14" s="124"/>
      <c r="MYX14" s="124"/>
      <c r="MYY14" s="124"/>
      <c r="MYZ14" s="124"/>
      <c r="MZA14" s="124"/>
      <c r="MZB14" s="124"/>
      <c r="MZC14" s="124"/>
      <c r="MZD14" s="124"/>
      <c r="MZE14" s="124"/>
      <c r="MZF14" s="124"/>
      <c r="MZG14" s="124"/>
      <c r="MZH14" s="124"/>
      <c r="MZI14" s="124"/>
      <c r="MZJ14" s="124"/>
      <c r="MZK14" s="124"/>
      <c r="MZL14" s="124"/>
      <c r="MZM14" s="124"/>
      <c r="MZN14" s="124"/>
      <c r="MZO14" s="124"/>
      <c r="MZP14" s="124"/>
      <c r="MZQ14" s="124"/>
      <c r="MZR14" s="124"/>
      <c r="MZS14" s="124"/>
      <c r="MZT14" s="124"/>
      <c r="MZU14" s="124"/>
      <c r="MZV14" s="124"/>
      <c r="MZW14" s="124"/>
      <c r="MZX14" s="124"/>
      <c r="MZY14" s="124"/>
      <c r="MZZ14" s="124"/>
      <c r="NAA14" s="124"/>
      <c r="NAB14" s="124"/>
      <c r="NAC14" s="124"/>
      <c r="NAD14" s="124"/>
      <c r="NAE14" s="124"/>
      <c r="NAF14" s="124"/>
      <c r="NAG14" s="124"/>
      <c r="NAH14" s="124"/>
      <c r="NAI14" s="124"/>
      <c r="NAJ14" s="124"/>
      <c r="NAK14" s="124"/>
      <c r="NAL14" s="124"/>
      <c r="NAM14" s="124"/>
      <c r="NAN14" s="124"/>
      <c r="NAO14" s="124"/>
      <c r="NAP14" s="124"/>
      <c r="NAQ14" s="124"/>
      <c r="NAR14" s="124"/>
      <c r="NAS14" s="124"/>
      <c r="NAT14" s="124"/>
      <c r="NAU14" s="124"/>
      <c r="NAV14" s="124"/>
      <c r="NAW14" s="124"/>
      <c r="NAX14" s="124"/>
      <c r="NAY14" s="124"/>
      <c r="NAZ14" s="124"/>
      <c r="NBA14" s="124"/>
      <c r="NBB14" s="124"/>
      <c r="NBC14" s="124"/>
      <c r="NBD14" s="124"/>
      <c r="NBE14" s="124"/>
      <c r="NBF14" s="124"/>
      <c r="NBG14" s="124"/>
      <c r="NBH14" s="124"/>
      <c r="NBI14" s="124"/>
      <c r="NBJ14" s="124"/>
      <c r="NBK14" s="124"/>
      <c r="NBL14" s="124"/>
      <c r="NBM14" s="124"/>
      <c r="NBN14" s="124"/>
      <c r="NBO14" s="124"/>
      <c r="NBP14" s="124"/>
      <c r="NBQ14" s="124"/>
      <c r="NBR14" s="124"/>
      <c r="NBS14" s="124"/>
      <c r="NBT14" s="124"/>
      <c r="NBU14" s="124"/>
      <c r="NBV14" s="124"/>
      <c r="NBW14" s="124"/>
      <c r="NBX14" s="124"/>
      <c r="NBY14" s="124"/>
      <c r="NBZ14" s="124"/>
      <c r="NCA14" s="124"/>
      <c r="NCB14" s="124"/>
      <c r="NCC14" s="124"/>
      <c r="NCD14" s="124"/>
      <c r="NCE14" s="124"/>
      <c r="NCF14" s="124"/>
      <c r="NCG14" s="124"/>
      <c r="NCH14" s="124"/>
      <c r="NCI14" s="124"/>
      <c r="NCJ14" s="124"/>
      <c r="NCK14" s="124"/>
      <c r="NCL14" s="124"/>
      <c r="NCM14" s="124"/>
      <c r="NCN14" s="124"/>
      <c r="NCO14" s="124"/>
      <c r="NCP14" s="124"/>
      <c r="NCQ14" s="124"/>
      <c r="NCR14" s="124"/>
      <c r="NCS14" s="124"/>
      <c r="NCT14" s="124"/>
      <c r="NCU14" s="124"/>
      <c r="NCV14" s="124"/>
      <c r="NCW14" s="124"/>
      <c r="NCX14" s="124"/>
      <c r="NCY14" s="124"/>
      <c r="NCZ14" s="124"/>
      <c r="NDA14" s="124"/>
      <c r="NDB14" s="124"/>
      <c r="NDC14" s="124"/>
      <c r="NDD14" s="124"/>
      <c r="NDE14" s="124"/>
      <c r="NDF14" s="124"/>
      <c r="NDG14" s="124"/>
      <c r="NDH14" s="124"/>
      <c r="NDI14" s="124"/>
      <c r="NDJ14" s="124"/>
      <c r="NDK14" s="124"/>
      <c r="NDL14" s="124"/>
      <c r="NDM14" s="124"/>
      <c r="NDN14" s="124"/>
      <c r="NDO14" s="124"/>
      <c r="NDP14" s="124"/>
      <c r="NDQ14" s="124"/>
      <c r="NDR14" s="124"/>
      <c r="NDS14" s="124"/>
      <c r="NDT14" s="124"/>
      <c r="NDU14" s="124"/>
      <c r="NDV14" s="124"/>
      <c r="NDW14" s="124"/>
      <c r="NDX14" s="124"/>
      <c r="NDY14" s="124"/>
      <c r="NDZ14" s="124"/>
      <c r="NEA14" s="124"/>
      <c r="NEB14" s="124"/>
      <c r="NEC14" s="124"/>
      <c r="NED14" s="124"/>
      <c r="NEE14" s="124"/>
      <c r="NEF14" s="124"/>
      <c r="NEG14" s="124"/>
      <c r="NEH14" s="124"/>
      <c r="NEI14" s="124"/>
      <c r="NEJ14" s="124"/>
      <c r="NEK14" s="124"/>
      <c r="NEL14" s="124"/>
      <c r="NEM14" s="124"/>
      <c r="NEN14" s="124"/>
      <c r="NEO14" s="124"/>
      <c r="NEP14" s="124"/>
      <c r="NEQ14" s="124"/>
      <c r="NER14" s="124"/>
      <c r="NES14" s="124"/>
      <c r="NET14" s="124"/>
      <c r="NEU14" s="124"/>
      <c r="NEV14" s="124"/>
      <c r="NEW14" s="124"/>
      <c r="NEX14" s="124"/>
      <c r="NEY14" s="124"/>
      <c r="NEZ14" s="124"/>
      <c r="NFA14" s="124"/>
      <c r="NFB14" s="124"/>
      <c r="NFC14" s="124"/>
      <c r="NFD14" s="124"/>
      <c r="NFE14" s="124"/>
      <c r="NFF14" s="124"/>
      <c r="NFG14" s="124"/>
      <c r="NFH14" s="124"/>
      <c r="NFI14" s="124"/>
      <c r="NFJ14" s="124"/>
      <c r="NFK14" s="124"/>
      <c r="NFL14" s="124"/>
      <c r="NFM14" s="124"/>
      <c r="NFN14" s="124"/>
      <c r="NFO14" s="124"/>
      <c r="NFP14" s="124"/>
      <c r="NFQ14" s="124"/>
      <c r="NFR14" s="124"/>
      <c r="NFS14" s="124"/>
      <c r="NFT14" s="124"/>
      <c r="NFU14" s="124"/>
      <c r="NFV14" s="124"/>
      <c r="NFW14" s="124"/>
      <c r="NFX14" s="124"/>
      <c r="NFY14" s="124"/>
      <c r="NFZ14" s="124"/>
      <c r="NGA14" s="124"/>
      <c r="NGB14" s="124"/>
      <c r="NGC14" s="124"/>
      <c r="NGD14" s="124"/>
      <c r="NGE14" s="124"/>
      <c r="NGF14" s="124"/>
      <c r="NGG14" s="124"/>
      <c r="NGH14" s="124"/>
      <c r="NGI14" s="124"/>
      <c r="NGJ14" s="124"/>
      <c r="NGK14" s="124"/>
      <c r="NGL14" s="124"/>
      <c r="NGM14" s="124"/>
      <c r="NGN14" s="124"/>
      <c r="NGO14" s="124"/>
      <c r="NGP14" s="124"/>
      <c r="NGQ14" s="124"/>
      <c r="NGR14" s="124"/>
      <c r="NGS14" s="124"/>
      <c r="NGT14" s="124"/>
      <c r="NGU14" s="124"/>
      <c r="NGV14" s="124"/>
      <c r="NGW14" s="124"/>
      <c r="NGX14" s="124"/>
      <c r="NGY14" s="124"/>
      <c r="NGZ14" s="124"/>
      <c r="NHA14" s="124"/>
      <c r="NHB14" s="124"/>
      <c r="NHC14" s="124"/>
      <c r="NHD14" s="124"/>
      <c r="NHE14" s="124"/>
      <c r="NHF14" s="124"/>
      <c r="NHG14" s="124"/>
      <c r="NHH14" s="124"/>
      <c r="NHI14" s="124"/>
      <c r="NHJ14" s="124"/>
      <c r="NHK14" s="124"/>
      <c r="NHL14" s="124"/>
      <c r="NHM14" s="124"/>
      <c r="NHN14" s="124"/>
      <c r="NHO14" s="124"/>
      <c r="NHP14" s="124"/>
      <c r="NHQ14" s="124"/>
      <c r="NHR14" s="124"/>
      <c r="NHS14" s="124"/>
      <c r="NHT14" s="124"/>
      <c r="NHU14" s="124"/>
      <c r="NHV14" s="124"/>
      <c r="NHW14" s="124"/>
      <c r="NHX14" s="124"/>
      <c r="NHY14" s="124"/>
      <c r="NHZ14" s="124"/>
      <c r="NIA14" s="124"/>
      <c r="NIB14" s="124"/>
      <c r="NIC14" s="124"/>
      <c r="NID14" s="124"/>
      <c r="NIE14" s="124"/>
      <c r="NIF14" s="124"/>
      <c r="NIG14" s="124"/>
      <c r="NIH14" s="124"/>
      <c r="NII14" s="124"/>
      <c r="NIJ14" s="124"/>
      <c r="NIK14" s="124"/>
      <c r="NIL14" s="124"/>
      <c r="NIM14" s="124"/>
      <c r="NIN14" s="124"/>
      <c r="NIO14" s="124"/>
      <c r="NIP14" s="124"/>
      <c r="NIQ14" s="124"/>
      <c r="NIR14" s="124"/>
      <c r="NIS14" s="124"/>
      <c r="NIT14" s="124"/>
      <c r="NIU14" s="124"/>
      <c r="NIV14" s="124"/>
      <c r="NIW14" s="124"/>
      <c r="NIX14" s="124"/>
      <c r="NIY14" s="124"/>
      <c r="NIZ14" s="124"/>
      <c r="NJA14" s="124"/>
      <c r="NJB14" s="124"/>
      <c r="NJC14" s="124"/>
      <c r="NJD14" s="124"/>
      <c r="NJE14" s="124"/>
      <c r="NJF14" s="124"/>
      <c r="NJG14" s="124"/>
      <c r="NJH14" s="124"/>
      <c r="NJI14" s="124"/>
      <c r="NJJ14" s="124"/>
      <c r="NJK14" s="124"/>
      <c r="NJL14" s="124"/>
      <c r="NJM14" s="124"/>
      <c r="NJN14" s="124"/>
      <c r="NJO14" s="124"/>
      <c r="NJP14" s="124"/>
      <c r="NJQ14" s="124"/>
      <c r="NJR14" s="124"/>
      <c r="NJS14" s="124"/>
      <c r="NJT14" s="124"/>
      <c r="NJU14" s="124"/>
      <c r="NJV14" s="124"/>
      <c r="NJW14" s="124"/>
      <c r="NJX14" s="124"/>
      <c r="NJY14" s="124"/>
      <c r="NJZ14" s="124"/>
      <c r="NKA14" s="124"/>
      <c r="NKB14" s="124"/>
      <c r="NKC14" s="124"/>
      <c r="NKD14" s="124"/>
      <c r="NKE14" s="124"/>
      <c r="NKF14" s="124"/>
      <c r="NKG14" s="124"/>
      <c r="NKH14" s="124"/>
      <c r="NKI14" s="124"/>
      <c r="NKJ14" s="124"/>
      <c r="NKK14" s="124"/>
      <c r="NKL14" s="124"/>
      <c r="NKM14" s="124"/>
      <c r="NKN14" s="124"/>
      <c r="NKO14" s="124"/>
      <c r="NKP14" s="124"/>
      <c r="NKQ14" s="124"/>
      <c r="NKR14" s="124"/>
      <c r="NKS14" s="124"/>
      <c r="NKT14" s="124"/>
      <c r="NKU14" s="124"/>
      <c r="NKV14" s="124"/>
      <c r="NKW14" s="124"/>
      <c r="NKX14" s="124"/>
      <c r="NKY14" s="124"/>
      <c r="NKZ14" s="124"/>
      <c r="NLA14" s="124"/>
      <c r="NLB14" s="124"/>
      <c r="NLC14" s="124"/>
      <c r="NLD14" s="124"/>
      <c r="NLE14" s="124"/>
      <c r="NLF14" s="124"/>
      <c r="NLG14" s="124"/>
      <c r="NLH14" s="124"/>
      <c r="NLI14" s="124"/>
      <c r="NLJ14" s="124"/>
      <c r="NLK14" s="124"/>
      <c r="NLL14" s="124"/>
      <c r="NLM14" s="124"/>
      <c r="NLN14" s="124"/>
      <c r="NLO14" s="124"/>
      <c r="NLP14" s="124"/>
      <c r="NLQ14" s="124"/>
      <c r="NLR14" s="124"/>
      <c r="NLS14" s="124"/>
      <c r="NLT14" s="124"/>
      <c r="NLU14" s="124"/>
      <c r="NLV14" s="124"/>
      <c r="NLW14" s="124"/>
      <c r="NLX14" s="124"/>
      <c r="NLY14" s="124"/>
      <c r="NLZ14" s="124"/>
      <c r="NMA14" s="124"/>
      <c r="NMB14" s="124"/>
      <c r="NMC14" s="124"/>
      <c r="NMD14" s="124"/>
      <c r="NME14" s="124"/>
      <c r="NMF14" s="124"/>
      <c r="NMG14" s="124"/>
      <c r="NMH14" s="124"/>
      <c r="NMI14" s="124"/>
      <c r="NMJ14" s="124"/>
      <c r="NMK14" s="124"/>
      <c r="NML14" s="124"/>
      <c r="NMM14" s="124"/>
      <c r="NMN14" s="124"/>
      <c r="NMO14" s="124"/>
      <c r="NMP14" s="124"/>
      <c r="NMQ14" s="124"/>
      <c r="NMR14" s="124"/>
      <c r="NMS14" s="124"/>
      <c r="NMT14" s="124"/>
      <c r="NMU14" s="124"/>
      <c r="NMV14" s="124"/>
      <c r="NMW14" s="124"/>
      <c r="NMX14" s="124"/>
      <c r="NMY14" s="124"/>
      <c r="NMZ14" s="124"/>
      <c r="NNA14" s="124"/>
      <c r="NNB14" s="124"/>
      <c r="NNC14" s="124"/>
      <c r="NND14" s="124"/>
      <c r="NNE14" s="124"/>
      <c r="NNF14" s="124"/>
      <c r="NNG14" s="124"/>
      <c r="NNH14" s="124"/>
      <c r="NNI14" s="124"/>
      <c r="NNJ14" s="124"/>
      <c r="NNK14" s="124"/>
      <c r="NNL14" s="124"/>
      <c r="NNM14" s="124"/>
      <c r="NNN14" s="124"/>
      <c r="NNO14" s="124"/>
      <c r="NNP14" s="124"/>
      <c r="NNQ14" s="124"/>
      <c r="NNR14" s="124"/>
      <c r="NNS14" s="124"/>
      <c r="NNT14" s="124"/>
      <c r="NNU14" s="124"/>
      <c r="NNV14" s="124"/>
      <c r="NNW14" s="124"/>
      <c r="NNX14" s="124"/>
      <c r="NNY14" s="124"/>
      <c r="NNZ14" s="124"/>
      <c r="NOA14" s="124"/>
      <c r="NOB14" s="124"/>
      <c r="NOC14" s="124"/>
      <c r="NOD14" s="124"/>
      <c r="NOE14" s="124"/>
      <c r="NOF14" s="124"/>
      <c r="NOG14" s="124"/>
      <c r="NOH14" s="124"/>
      <c r="NOI14" s="124"/>
      <c r="NOJ14" s="124"/>
      <c r="NOK14" s="124"/>
      <c r="NOL14" s="124"/>
      <c r="NOM14" s="124"/>
      <c r="NON14" s="124"/>
      <c r="NOO14" s="124"/>
      <c r="NOP14" s="124"/>
      <c r="NOQ14" s="124"/>
      <c r="NOR14" s="124"/>
      <c r="NOS14" s="124"/>
      <c r="NOT14" s="124"/>
      <c r="NOU14" s="124"/>
      <c r="NOV14" s="124"/>
      <c r="NOW14" s="124"/>
      <c r="NOX14" s="124"/>
      <c r="NOY14" s="124"/>
      <c r="NOZ14" s="124"/>
      <c r="NPA14" s="124"/>
      <c r="NPB14" s="124"/>
      <c r="NPC14" s="124"/>
      <c r="NPD14" s="124"/>
      <c r="NPE14" s="124"/>
      <c r="NPF14" s="124"/>
      <c r="NPG14" s="124"/>
      <c r="NPH14" s="124"/>
      <c r="NPI14" s="124"/>
      <c r="NPJ14" s="124"/>
      <c r="NPK14" s="124"/>
      <c r="NPL14" s="124"/>
      <c r="NPM14" s="124"/>
      <c r="NPN14" s="124"/>
      <c r="NPO14" s="124"/>
      <c r="NPP14" s="124"/>
      <c r="NPQ14" s="124"/>
      <c r="NPR14" s="124"/>
      <c r="NPS14" s="124"/>
      <c r="NPT14" s="124"/>
      <c r="NPU14" s="124"/>
      <c r="NPV14" s="124"/>
      <c r="NPW14" s="124"/>
      <c r="NPX14" s="124"/>
      <c r="NPY14" s="124"/>
      <c r="NPZ14" s="124"/>
      <c r="NQA14" s="124"/>
      <c r="NQB14" s="124"/>
      <c r="NQC14" s="124"/>
      <c r="NQD14" s="124"/>
      <c r="NQE14" s="124"/>
      <c r="NQF14" s="124"/>
      <c r="NQG14" s="124"/>
      <c r="NQH14" s="124"/>
      <c r="NQI14" s="124"/>
      <c r="NQJ14" s="124"/>
      <c r="NQK14" s="124"/>
      <c r="NQL14" s="124"/>
      <c r="NQM14" s="124"/>
      <c r="NQN14" s="124"/>
      <c r="NQO14" s="124"/>
      <c r="NQP14" s="124"/>
      <c r="NQQ14" s="124"/>
      <c r="NQR14" s="124"/>
      <c r="NQS14" s="124"/>
      <c r="NQT14" s="124"/>
      <c r="NQU14" s="124"/>
      <c r="NQV14" s="124"/>
      <c r="NQW14" s="124"/>
      <c r="NQX14" s="124"/>
      <c r="NQY14" s="124"/>
      <c r="NQZ14" s="124"/>
      <c r="NRA14" s="124"/>
      <c r="NRB14" s="124"/>
      <c r="NRC14" s="124"/>
      <c r="NRD14" s="124"/>
      <c r="NRE14" s="124"/>
      <c r="NRF14" s="124"/>
      <c r="NRG14" s="124"/>
      <c r="NRH14" s="124"/>
      <c r="NRI14" s="124"/>
      <c r="NRJ14" s="124"/>
      <c r="NRK14" s="124"/>
      <c r="NRL14" s="124"/>
      <c r="NRM14" s="124"/>
      <c r="NRN14" s="124"/>
      <c r="NRO14" s="124"/>
      <c r="NRP14" s="124"/>
      <c r="NRQ14" s="124"/>
      <c r="NRR14" s="124"/>
      <c r="NRS14" s="124"/>
      <c r="NRT14" s="124"/>
      <c r="NRU14" s="124"/>
      <c r="NRV14" s="124"/>
      <c r="NRW14" s="124"/>
      <c r="NRX14" s="124"/>
      <c r="NRY14" s="124"/>
      <c r="NRZ14" s="124"/>
      <c r="NSA14" s="124"/>
      <c r="NSB14" s="124"/>
      <c r="NSC14" s="124"/>
      <c r="NSD14" s="124"/>
      <c r="NSE14" s="124"/>
      <c r="NSF14" s="124"/>
      <c r="NSG14" s="124"/>
      <c r="NSH14" s="124"/>
      <c r="NSI14" s="124"/>
      <c r="NSJ14" s="124"/>
      <c r="NSK14" s="124"/>
      <c r="NSL14" s="124"/>
      <c r="NSM14" s="124"/>
      <c r="NSN14" s="124"/>
      <c r="NSO14" s="124"/>
      <c r="NSP14" s="124"/>
      <c r="NSQ14" s="124"/>
      <c r="NSR14" s="124"/>
      <c r="NSS14" s="124"/>
      <c r="NST14" s="124"/>
      <c r="NSU14" s="124"/>
      <c r="NSV14" s="124"/>
      <c r="NSW14" s="124"/>
      <c r="NSX14" s="124"/>
      <c r="NSY14" s="124"/>
      <c r="NSZ14" s="124"/>
      <c r="NTA14" s="124"/>
      <c r="NTB14" s="124"/>
      <c r="NTC14" s="124"/>
      <c r="NTD14" s="124"/>
      <c r="NTE14" s="124"/>
      <c r="NTF14" s="124"/>
      <c r="NTG14" s="124"/>
      <c r="NTH14" s="124"/>
      <c r="NTI14" s="124"/>
      <c r="NTJ14" s="124"/>
      <c r="NTK14" s="124"/>
      <c r="NTL14" s="124"/>
      <c r="NTM14" s="124"/>
      <c r="NTN14" s="124"/>
      <c r="NTO14" s="124"/>
      <c r="NTP14" s="124"/>
      <c r="NTQ14" s="124"/>
      <c r="NTR14" s="124"/>
      <c r="NTS14" s="124"/>
      <c r="NTT14" s="124"/>
      <c r="NTU14" s="124"/>
      <c r="NTV14" s="124"/>
      <c r="NTW14" s="124"/>
      <c r="NTX14" s="124"/>
      <c r="NTY14" s="124"/>
      <c r="NTZ14" s="124"/>
      <c r="NUA14" s="124"/>
      <c r="NUB14" s="124"/>
      <c r="NUC14" s="124"/>
      <c r="NUD14" s="124"/>
      <c r="NUE14" s="124"/>
      <c r="NUF14" s="124"/>
      <c r="NUG14" s="124"/>
      <c r="NUH14" s="124"/>
      <c r="NUI14" s="124"/>
      <c r="NUJ14" s="124"/>
      <c r="NUK14" s="124"/>
      <c r="NUL14" s="124"/>
      <c r="NUM14" s="124"/>
      <c r="NUN14" s="124"/>
      <c r="NUO14" s="124"/>
      <c r="NUP14" s="124"/>
      <c r="NUQ14" s="124"/>
      <c r="NUR14" s="124"/>
      <c r="NUS14" s="124"/>
      <c r="NUT14" s="124"/>
      <c r="NUU14" s="124"/>
      <c r="NUV14" s="124"/>
      <c r="NUW14" s="124"/>
      <c r="NUX14" s="124"/>
      <c r="NUY14" s="124"/>
      <c r="NUZ14" s="124"/>
      <c r="NVA14" s="124"/>
      <c r="NVB14" s="124"/>
      <c r="NVC14" s="124"/>
      <c r="NVD14" s="124"/>
      <c r="NVE14" s="124"/>
      <c r="NVF14" s="124"/>
      <c r="NVG14" s="124"/>
      <c r="NVH14" s="124"/>
      <c r="NVI14" s="124"/>
      <c r="NVJ14" s="124"/>
      <c r="NVK14" s="124"/>
      <c r="NVL14" s="124"/>
      <c r="NVM14" s="124"/>
      <c r="NVN14" s="124"/>
      <c r="NVO14" s="124"/>
      <c r="NVP14" s="124"/>
      <c r="NVQ14" s="124"/>
      <c r="NVR14" s="124"/>
      <c r="NVS14" s="124"/>
      <c r="NVT14" s="124"/>
      <c r="NVU14" s="124"/>
      <c r="NVV14" s="124"/>
      <c r="NVW14" s="124"/>
      <c r="NVX14" s="124"/>
      <c r="NVY14" s="124"/>
      <c r="NVZ14" s="124"/>
      <c r="NWA14" s="124"/>
      <c r="NWB14" s="124"/>
      <c r="NWC14" s="124"/>
      <c r="NWD14" s="124"/>
      <c r="NWE14" s="124"/>
      <c r="NWF14" s="124"/>
      <c r="NWG14" s="124"/>
      <c r="NWH14" s="124"/>
      <c r="NWI14" s="124"/>
      <c r="NWJ14" s="124"/>
      <c r="NWK14" s="124"/>
      <c r="NWL14" s="124"/>
      <c r="NWM14" s="124"/>
      <c r="NWN14" s="124"/>
      <c r="NWO14" s="124"/>
      <c r="NWP14" s="124"/>
      <c r="NWQ14" s="124"/>
      <c r="NWR14" s="124"/>
      <c r="NWS14" s="124"/>
      <c r="NWT14" s="124"/>
      <c r="NWU14" s="124"/>
      <c r="NWV14" s="124"/>
      <c r="NWW14" s="124"/>
      <c r="NWX14" s="124"/>
      <c r="NWY14" s="124"/>
      <c r="NWZ14" s="124"/>
      <c r="NXA14" s="124"/>
      <c r="NXB14" s="124"/>
      <c r="NXC14" s="124"/>
      <c r="NXD14" s="124"/>
      <c r="NXE14" s="124"/>
      <c r="NXF14" s="124"/>
      <c r="NXG14" s="124"/>
      <c r="NXH14" s="124"/>
      <c r="NXI14" s="124"/>
      <c r="NXJ14" s="124"/>
      <c r="NXK14" s="124"/>
      <c r="NXL14" s="124"/>
      <c r="NXM14" s="124"/>
      <c r="NXN14" s="124"/>
      <c r="NXO14" s="124"/>
      <c r="NXP14" s="124"/>
      <c r="NXQ14" s="124"/>
      <c r="NXR14" s="124"/>
      <c r="NXS14" s="124"/>
      <c r="NXT14" s="124"/>
      <c r="NXU14" s="124"/>
      <c r="NXV14" s="124"/>
      <c r="NXW14" s="124"/>
      <c r="NXX14" s="124"/>
      <c r="NXY14" s="124"/>
      <c r="NXZ14" s="124"/>
      <c r="NYA14" s="124"/>
      <c r="NYB14" s="124"/>
      <c r="NYC14" s="124"/>
      <c r="NYD14" s="124"/>
      <c r="NYE14" s="124"/>
      <c r="NYF14" s="124"/>
      <c r="NYG14" s="124"/>
      <c r="NYH14" s="124"/>
      <c r="NYI14" s="124"/>
      <c r="NYJ14" s="124"/>
      <c r="NYK14" s="124"/>
      <c r="NYL14" s="124"/>
      <c r="NYM14" s="124"/>
      <c r="NYN14" s="124"/>
      <c r="NYO14" s="124"/>
      <c r="NYP14" s="124"/>
      <c r="NYQ14" s="124"/>
      <c r="NYR14" s="124"/>
      <c r="NYS14" s="124"/>
      <c r="NYT14" s="124"/>
      <c r="NYU14" s="124"/>
      <c r="NYV14" s="124"/>
      <c r="NYW14" s="124"/>
      <c r="NYX14" s="124"/>
      <c r="NYY14" s="124"/>
      <c r="NYZ14" s="124"/>
      <c r="NZA14" s="124"/>
      <c r="NZB14" s="124"/>
      <c r="NZC14" s="124"/>
      <c r="NZD14" s="124"/>
      <c r="NZE14" s="124"/>
      <c r="NZF14" s="124"/>
      <c r="NZG14" s="124"/>
      <c r="NZH14" s="124"/>
      <c r="NZI14" s="124"/>
      <c r="NZJ14" s="124"/>
      <c r="NZK14" s="124"/>
      <c r="NZL14" s="124"/>
      <c r="NZM14" s="124"/>
      <c r="NZN14" s="124"/>
      <c r="NZO14" s="124"/>
      <c r="NZP14" s="124"/>
      <c r="NZQ14" s="124"/>
      <c r="NZR14" s="124"/>
      <c r="NZS14" s="124"/>
      <c r="NZT14" s="124"/>
      <c r="NZU14" s="124"/>
      <c r="NZV14" s="124"/>
      <c r="NZW14" s="124"/>
      <c r="NZX14" s="124"/>
      <c r="NZY14" s="124"/>
      <c r="NZZ14" s="124"/>
      <c r="OAA14" s="124"/>
      <c r="OAB14" s="124"/>
      <c r="OAC14" s="124"/>
      <c r="OAD14" s="124"/>
      <c r="OAE14" s="124"/>
      <c r="OAF14" s="124"/>
      <c r="OAG14" s="124"/>
      <c r="OAH14" s="124"/>
      <c r="OAI14" s="124"/>
      <c r="OAJ14" s="124"/>
      <c r="OAK14" s="124"/>
      <c r="OAL14" s="124"/>
      <c r="OAM14" s="124"/>
      <c r="OAN14" s="124"/>
      <c r="OAO14" s="124"/>
      <c r="OAP14" s="124"/>
      <c r="OAQ14" s="124"/>
      <c r="OAR14" s="124"/>
      <c r="OAS14" s="124"/>
      <c r="OAT14" s="124"/>
      <c r="OAU14" s="124"/>
      <c r="OAV14" s="124"/>
      <c r="OAW14" s="124"/>
      <c r="OAX14" s="124"/>
      <c r="OAY14" s="124"/>
      <c r="OAZ14" s="124"/>
      <c r="OBA14" s="124"/>
      <c r="OBB14" s="124"/>
      <c r="OBC14" s="124"/>
      <c r="OBD14" s="124"/>
      <c r="OBE14" s="124"/>
      <c r="OBF14" s="124"/>
      <c r="OBG14" s="124"/>
      <c r="OBH14" s="124"/>
      <c r="OBI14" s="124"/>
      <c r="OBJ14" s="124"/>
      <c r="OBK14" s="124"/>
      <c r="OBL14" s="124"/>
      <c r="OBM14" s="124"/>
      <c r="OBN14" s="124"/>
      <c r="OBO14" s="124"/>
      <c r="OBP14" s="124"/>
      <c r="OBQ14" s="124"/>
      <c r="OBR14" s="124"/>
      <c r="OBS14" s="124"/>
      <c r="OBT14" s="124"/>
      <c r="OBU14" s="124"/>
      <c r="OBV14" s="124"/>
      <c r="OBW14" s="124"/>
      <c r="OBX14" s="124"/>
      <c r="OBY14" s="124"/>
      <c r="OBZ14" s="124"/>
      <c r="OCA14" s="124"/>
      <c r="OCB14" s="124"/>
      <c r="OCC14" s="124"/>
      <c r="OCD14" s="124"/>
      <c r="OCE14" s="124"/>
      <c r="OCF14" s="124"/>
      <c r="OCG14" s="124"/>
      <c r="OCH14" s="124"/>
      <c r="OCI14" s="124"/>
      <c r="OCJ14" s="124"/>
      <c r="OCK14" s="124"/>
      <c r="OCL14" s="124"/>
      <c r="OCM14" s="124"/>
      <c r="OCN14" s="124"/>
      <c r="OCO14" s="124"/>
      <c r="OCP14" s="124"/>
      <c r="OCQ14" s="124"/>
      <c r="OCR14" s="124"/>
      <c r="OCS14" s="124"/>
      <c r="OCT14" s="124"/>
      <c r="OCU14" s="124"/>
      <c r="OCV14" s="124"/>
      <c r="OCW14" s="124"/>
      <c r="OCX14" s="124"/>
      <c r="OCY14" s="124"/>
      <c r="OCZ14" s="124"/>
      <c r="ODA14" s="124"/>
      <c r="ODB14" s="124"/>
      <c r="ODC14" s="124"/>
      <c r="ODD14" s="124"/>
      <c r="ODE14" s="124"/>
      <c r="ODF14" s="124"/>
      <c r="ODG14" s="124"/>
      <c r="ODH14" s="124"/>
      <c r="ODI14" s="124"/>
      <c r="ODJ14" s="124"/>
      <c r="ODK14" s="124"/>
      <c r="ODL14" s="124"/>
      <c r="ODM14" s="124"/>
      <c r="ODN14" s="124"/>
      <c r="ODO14" s="124"/>
      <c r="ODP14" s="124"/>
      <c r="ODQ14" s="124"/>
      <c r="ODR14" s="124"/>
      <c r="ODS14" s="124"/>
      <c r="ODT14" s="124"/>
      <c r="ODU14" s="124"/>
      <c r="ODV14" s="124"/>
      <c r="ODW14" s="124"/>
      <c r="ODX14" s="124"/>
      <c r="ODY14" s="124"/>
      <c r="ODZ14" s="124"/>
      <c r="OEA14" s="124"/>
      <c r="OEB14" s="124"/>
      <c r="OEC14" s="124"/>
      <c r="OED14" s="124"/>
      <c r="OEE14" s="124"/>
      <c r="OEF14" s="124"/>
      <c r="OEG14" s="124"/>
      <c r="OEH14" s="124"/>
      <c r="OEI14" s="124"/>
      <c r="OEJ14" s="124"/>
      <c r="OEK14" s="124"/>
      <c r="OEL14" s="124"/>
      <c r="OEM14" s="124"/>
      <c r="OEN14" s="124"/>
      <c r="OEO14" s="124"/>
      <c r="OEP14" s="124"/>
      <c r="OEQ14" s="124"/>
      <c r="OER14" s="124"/>
      <c r="OES14" s="124"/>
      <c r="OET14" s="124"/>
      <c r="OEU14" s="124"/>
      <c r="OEV14" s="124"/>
      <c r="OEW14" s="124"/>
      <c r="OEX14" s="124"/>
      <c r="OEY14" s="124"/>
      <c r="OEZ14" s="124"/>
      <c r="OFA14" s="124"/>
      <c r="OFB14" s="124"/>
      <c r="OFC14" s="124"/>
      <c r="OFD14" s="124"/>
      <c r="OFE14" s="124"/>
      <c r="OFF14" s="124"/>
      <c r="OFG14" s="124"/>
      <c r="OFH14" s="124"/>
      <c r="OFI14" s="124"/>
      <c r="OFJ14" s="124"/>
      <c r="OFK14" s="124"/>
      <c r="OFL14" s="124"/>
      <c r="OFM14" s="124"/>
      <c r="OFN14" s="124"/>
      <c r="OFO14" s="124"/>
      <c r="OFP14" s="124"/>
      <c r="OFQ14" s="124"/>
      <c r="OFR14" s="124"/>
      <c r="OFS14" s="124"/>
      <c r="OFT14" s="124"/>
      <c r="OFU14" s="124"/>
      <c r="OFV14" s="124"/>
      <c r="OFW14" s="124"/>
      <c r="OFX14" s="124"/>
      <c r="OFY14" s="124"/>
      <c r="OFZ14" s="124"/>
      <c r="OGA14" s="124"/>
      <c r="OGB14" s="124"/>
      <c r="OGC14" s="124"/>
      <c r="OGD14" s="124"/>
      <c r="OGE14" s="124"/>
      <c r="OGF14" s="124"/>
      <c r="OGG14" s="124"/>
      <c r="OGH14" s="124"/>
      <c r="OGI14" s="124"/>
      <c r="OGJ14" s="124"/>
      <c r="OGK14" s="124"/>
      <c r="OGL14" s="124"/>
      <c r="OGM14" s="124"/>
      <c r="OGN14" s="124"/>
      <c r="OGO14" s="124"/>
      <c r="OGP14" s="124"/>
      <c r="OGQ14" s="124"/>
      <c r="OGR14" s="124"/>
      <c r="OGS14" s="124"/>
      <c r="OGT14" s="124"/>
      <c r="OGU14" s="124"/>
      <c r="OGV14" s="124"/>
      <c r="OGW14" s="124"/>
      <c r="OGX14" s="124"/>
      <c r="OGY14" s="124"/>
      <c r="OGZ14" s="124"/>
      <c r="OHA14" s="124"/>
      <c r="OHB14" s="124"/>
      <c r="OHC14" s="124"/>
      <c r="OHD14" s="124"/>
      <c r="OHE14" s="124"/>
      <c r="OHF14" s="124"/>
      <c r="OHG14" s="124"/>
      <c r="OHH14" s="124"/>
      <c r="OHI14" s="124"/>
      <c r="OHJ14" s="124"/>
      <c r="OHK14" s="124"/>
      <c r="OHL14" s="124"/>
      <c r="OHM14" s="124"/>
      <c r="OHN14" s="124"/>
      <c r="OHO14" s="124"/>
      <c r="OHP14" s="124"/>
      <c r="OHQ14" s="124"/>
      <c r="OHR14" s="124"/>
      <c r="OHS14" s="124"/>
      <c r="OHT14" s="124"/>
      <c r="OHU14" s="124"/>
      <c r="OHV14" s="124"/>
      <c r="OHW14" s="124"/>
      <c r="OHX14" s="124"/>
      <c r="OHY14" s="124"/>
      <c r="OHZ14" s="124"/>
      <c r="OIA14" s="124"/>
      <c r="OIB14" s="124"/>
      <c r="OIC14" s="124"/>
      <c r="OID14" s="124"/>
      <c r="OIE14" s="124"/>
      <c r="OIF14" s="124"/>
      <c r="OIG14" s="124"/>
      <c r="OIH14" s="124"/>
      <c r="OII14" s="124"/>
      <c r="OIJ14" s="124"/>
      <c r="OIK14" s="124"/>
      <c r="OIL14" s="124"/>
      <c r="OIM14" s="124"/>
      <c r="OIN14" s="124"/>
      <c r="OIO14" s="124"/>
      <c r="OIP14" s="124"/>
      <c r="OIQ14" s="124"/>
      <c r="OIR14" s="124"/>
      <c r="OIS14" s="124"/>
      <c r="OIT14" s="124"/>
      <c r="OIU14" s="124"/>
      <c r="OIV14" s="124"/>
      <c r="OIW14" s="124"/>
      <c r="OIX14" s="124"/>
      <c r="OIY14" s="124"/>
      <c r="OIZ14" s="124"/>
      <c r="OJA14" s="124"/>
      <c r="OJB14" s="124"/>
      <c r="OJC14" s="124"/>
      <c r="OJD14" s="124"/>
      <c r="OJE14" s="124"/>
      <c r="OJF14" s="124"/>
      <c r="OJG14" s="124"/>
      <c r="OJH14" s="124"/>
      <c r="OJI14" s="124"/>
      <c r="OJJ14" s="124"/>
      <c r="OJK14" s="124"/>
      <c r="OJL14" s="124"/>
      <c r="OJM14" s="124"/>
      <c r="OJN14" s="124"/>
      <c r="OJO14" s="124"/>
      <c r="OJP14" s="124"/>
      <c r="OJQ14" s="124"/>
      <c r="OJR14" s="124"/>
      <c r="OJS14" s="124"/>
      <c r="OJT14" s="124"/>
      <c r="OJU14" s="124"/>
      <c r="OJV14" s="124"/>
      <c r="OJW14" s="124"/>
      <c r="OJX14" s="124"/>
      <c r="OJY14" s="124"/>
      <c r="OJZ14" s="124"/>
      <c r="OKA14" s="124"/>
      <c r="OKB14" s="124"/>
      <c r="OKC14" s="124"/>
      <c r="OKD14" s="124"/>
      <c r="OKE14" s="124"/>
      <c r="OKF14" s="124"/>
      <c r="OKG14" s="124"/>
      <c r="OKH14" s="124"/>
      <c r="OKI14" s="124"/>
      <c r="OKJ14" s="124"/>
      <c r="OKK14" s="124"/>
      <c r="OKL14" s="124"/>
      <c r="OKM14" s="124"/>
      <c r="OKN14" s="124"/>
      <c r="OKO14" s="124"/>
      <c r="OKP14" s="124"/>
      <c r="OKQ14" s="124"/>
      <c r="OKR14" s="124"/>
      <c r="OKS14" s="124"/>
      <c r="OKT14" s="124"/>
      <c r="OKU14" s="124"/>
      <c r="OKV14" s="124"/>
      <c r="OKW14" s="124"/>
      <c r="OKX14" s="124"/>
      <c r="OKY14" s="124"/>
      <c r="OKZ14" s="124"/>
      <c r="OLA14" s="124"/>
      <c r="OLB14" s="124"/>
      <c r="OLC14" s="124"/>
      <c r="OLD14" s="124"/>
      <c r="OLE14" s="124"/>
      <c r="OLF14" s="124"/>
      <c r="OLG14" s="124"/>
      <c r="OLH14" s="124"/>
      <c r="OLI14" s="124"/>
      <c r="OLJ14" s="124"/>
      <c r="OLK14" s="124"/>
      <c r="OLL14" s="124"/>
      <c r="OLM14" s="124"/>
      <c r="OLN14" s="124"/>
      <c r="OLO14" s="124"/>
      <c r="OLP14" s="124"/>
      <c r="OLQ14" s="124"/>
      <c r="OLR14" s="124"/>
      <c r="OLS14" s="124"/>
      <c r="OLT14" s="124"/>
      <c r="OLU14" s="124"/>
      <c r="OLV14" s="124"/>
      <c r="OLW14" s="124"/>
      <c r="OLX14" s="124"/>
      <c r="OLY14" s="124"/>
      <c r="OLZ14" s="124"/>
      <c r="OMA14" s="124"/>
      <c r="OMB14" s="124"/>
      <c r="OMC14" s="124"/>
      <c r="OMD14" s="124"/>
      <c r="OME14" s="124"/>
      <c r="OMF14" s="124"/>
      <c r="OMG14" s="124"/>
      <c r="OMH14" s="124"/>
      <c r="OMI14" s="124"/>
      <c r="OMJ14" s="124"/>
      <c r="OMK14" s="124"/>
      <c r="OML14" s="124"/>
      <c r="OMM14" s="124"/>
      <c r="OMN14" s="124"/>
      <c r="OMO14" s="124"/>
      <c r="OMP14" s="124"/>
      <c r="OMQ14" s="124"/>
      <c r="OMR14" s="124"/>
      <c r="OMS14" s="124"/>
      <c r="OMT14" s="124"/>
      <c r="OMU14" s="124"/>
      <c r="OMV14" s="124"/>
      <c r="OMW14" s="124"/>
      <c r="OMX14" s="124"/>
      <c r="OMY14" s="124"/>
      <c r="OMZ14" s="124"/>
      <c r="ONA14" s="124"/>
      <c r="ONB14" s="124"/>
      <c r="ONC14" s="124"/>
      <c r="OND14" s="124"/>
      <c r="ONE14" s="124"/>
      <c r="ONF14" s="124"/>
      <c r="ONG14" s="124"/>
      <c r="ONH14" s="124"/>
      <c r="ONI14" s="124"/>
      <c r="ONJ14" s="124"/>
      <c r="ONK14" s="124"/>
      <c r="ONL14" s="124"/>
      <c r="ONM14" s="124"/>
      <c r="ONN14" s="124"/>
      <c r="ONO14" s="124"/>
      <c r="ONP14" s="124"/>
      <c r="ONQ14" s="124"/>
      <c r="ONR14" s="124"/>
      <c r="ONS14" s="124"/>
      <c r="ONT14" s="124"/>
      <c r="ONU14" s="124"/>
      <c r="ONV14" s="124"/>
      <c r="ONW14" s="124"/>
      <c r="ONX14" s="124"/>
      <c r="ONY14" s="124"/>
      <c r="ONZ14" s="124"/>
      <c r="OOA14" s="124"/>
      <c r="OOB14" s="124"/>
      <c r="OOC14" s="124"/>
      <c r="OOD14" s="124"/>
      <c r="OOE14" s="124"/>
      <c r="OOF14" s="124"/>
      <c r="OOG14" s="124"/>
      <c r="OOH14" s="124"/>
      <c r="OOI14" s="124"/>
      <c r="OOJ14" s="124"/>
      <c r="OOK14" s="124"/>
      <c r="OOL14" s="124"/>
      <c r="OOM14" s="124"/>
      <c r="OON14" s="124"/>
      <c r="OOO14" s="124"/>
      <c r="OOP14" s="124"/>
      <c r="OOQ14" s="124"/>
      <c r="OOR14" s="124"/>
      <c r="OOS14" s="124"/>
      <c r="OOT14" s="124"/>
      <c r="OOU14" s="124"/>
      <c r="OOV14" s="124"/>
      <c r="OOW14" s="124"/>
      <c r="OOX14" s="124"/>
      <c r="OOY14" s="124"/>
      <c r="OOZ14" s="124"/>
      <c r="OPA14" s="124"/>
      <c r="OPB14" s="124"/>
      <c r="OPC14" s="124"/>
      <c r="OPD14" s="124"/>
      <c r="OPE14" s="124"/>
      <c r="OPF14" s="124"/>
      <c r="OPG14" s="124"/>
      <c r="OPH14" s="124"/>
      <c r="OPI14" s="124"/>
      <c r="OPJ14" s="124"/>
      <c r="OPK14" s="124"/>
      <c r="OPL14" s="124"/>
      <c r="OPM14" s="124"/>
      <c r="OPN14" s="124"/>
      <c r="OPO14" s="124"/>
      <c r="OPP14" s="124"/>
      <c r="OPQ14" s="124"/>
      <c r="OPR14" s="124"/>
      <c r="OPS14" s="124"/>
      <c r="OPT14" s="124"/>
      <c r="OPU14" s="124"/>
      <c r="OPV14" s="124"/>
      <c r="OPW14" s="124"/>
      <c r="OPX14" s="124"/>
      <c r="OPY14" s="124"/>
      <c r="OPZ14" s="124"/>
      <c r="OQA14" s="124"/>
      <c r="OQB14" s="124"/>
      <c r="OQC14" s="124"/>
      <c r="OQD14" s="124"/>
      <c r="OQE14" s="124"/>
      <c r="OQF14" s="124"/>
      <c r="OQG14" s="124"/>
      <c r="OQH14" s="124"/>
      <c r="OQI14" s="124"/>
      <c r="OQJ14" s="124"/>
      <c r="OQK14" s="124"/>
      <c r="OQL14" s="124"/>
      <c r="OQM14" s="124"/>
      <c r="OQN14" s="124"/>
      <c r="OQO14" s="124"/>
      <c r="OQP14" s="124"/>
      <c r="OQQ14" s="124"/>
      <c r="OQR14" s="124"/>
      <c r="OQS14" s="124"/>
      <c r="OQT14" s="124"/>
      <c r="OQU14" s="124"/>
      <c r="OQV14" s="124"/>
      <c r="OQW14" s="124"/>
      <c r="OQX14" s="124"/>
      <c r="OQY14" s="124"/>
      <c r="OQZ14" s="124"/>
      <c r="ORA14" s="124"/>
      <c r="ORB14" s="124"/>
      <c r="ORC14" s="124"/>
      <c r="ORD14" s="124"/>
      <c r="ORE14" s="124"/>
      <c r="ORF14" s="124"/>
      <c r="ORG14" s="124"/>
      <c r="ORH14" s="124"/>
      <c r="ORI14" s="124"/>
      <c r="ORJ14" s="124"/>
      <c r="ORK14" s="124"/>
      <c r="ORL14" s="124"/>
      <c r="ORM14" s="124"/>
      <c r="ORN14" s="124"/>
      <c r="ORO14" s="124"/>
      <c r="ORP14" s="124"/>
      <c r="ORQ14" s="124"/>
      <c r="ORR14" s="124"/>
      <c r="ORS14" s="124"/>
      <c r="ORT14" s="124"/>
      <c r="ORU14" s="124"/>
      <c r="ORV14" s="124"/>
      <c r="ORW14" s="124"/>
      <c r="ORX14" s="124"/>
      <c r="ORY14" s="124"/>
      <c r="ORZ14" s="124"/>
      <c r="OSA14" s="124"/>
      <c r="OSB14" s="124"/>
      <c r="OSC14" s="124"/>
      <c r="OSD14" s="124"/>
      <c r="OSE14" s="124"/>
      <c r="OSF14" s="124"/>
      <c r="OSG14" s="124"/>
      <c r="OSH14" s="124"/>
      <c r="OSI14" s="124"/>
      <c r="OSJ14" s="124"/>
      <c r="OSK14" s="124"/>
      <c r="OSL14" s="124"/>
      <c r="OSM14" s="124"/>
      <c r="OSN14" s="124"/>
      <c r="OSO14" s="124"/>
      <c r="OSP14" s="124"/>
      <c r="OSQ14" s="124"/>
      <c r="OSR14" s="124"/>
      <c r="OSS14" s="124"/>
      <c r="OST14" s="124"/>
      <c r="OSU14" s="124"/>
      <c r="OSV14" s="124"/>
      <c r="OSW14" s="124"/>
      <c r="OSX14" s="124"/>
      <c r="OSY14" s="124"/>
      <c r="OSZ14" s="124"/>
      <c r="OTA14" s="124"/>
      <c r="OTB14" s="124"/>
      <c r="OTC14" s="124"/>
      <c r="OTD14" s="124"/>
      <c r="OTE14" s="124"/>
      <c r="OTF14" s="124"/>
      <c r="OTG14" s="124"/>
      <c r="OTH14" s="124"/>
      <c r="OTI14" s="124"/>
      <c r="OTJ14" s="124"/>
      <c r="OTK14" s="124"/>
      <c r="OTL14" s="124"/>
      <c r="OTM14" s="124"/>
      <c r="OTN14" s="124"/>
      <c r="OTO14" s="124"/>
      <c r="OTP14" s="124"/>
      <c r="OTQ14" s="124"/>
      <c r="OTR14" s="124"/>
      <c r="OTS14" s="124"/>
      <c r="OTT14" s="124"/>
      <c r="OTU14" s="124"/>
      <c r="OTV14" s="124"/>
      <c r="OTW14" s="124"/>
      <c r="OTX14" s="124"/>
      <c r="OTY14" s="124"/>
      <c r="OTZ14" s="124"/>
      <c r="OUA14" s="124"/>
      <c r="OUB14" s="124"/>
      <c r="OUC14" s="124"/>
      <c r="OUD14" s="124"/>
      <c r="OUE14" s="124"/>
      <c r="OUF14" s="124"/>
      <c r="OUG14" s="124"/>
      <c r="OUH14" s="124"/>
      <c r="OUI14" s="124"/>
      <c r="OUJ14" s="124"/>
      <c r="OUK14" s="124"/>
      <c r="OUL14" s="124"/>
      <c r="OUM14" s="124"/>
      <c r="OUN14" s="124"/>
      <c r="OUO14" s="124"/>
      <c r="OUP14" s="124"/>
      <c r="OUQ14" s="124"/>
      <c r="OUR14" s="124"/>
      <c r="OUS14" s="124"/>
      <c r="OUT14" s="124"/>
      <c r="OUU14" s="124"/>
      <c r="OUV14" s="124"/>
      <c r="OUW14" s="124"/>
      <c r="OUX14" s="124"/>
      <c r="OUY14" s="124"/>
      <c r="OUZ14" s="124"/>
      <c r="OVA14" s="124"/>
      <c r="OVB14" s="124"/>
      <c r="OVC14" s="124"/>
      <c r="OVD14" s="124"/>
      <c r="OVE14" s="124"/>
      <c r="OVF14" s="124"/>
      <c r="OVG14" s="124"/>
      <c r="OVH14" s="124"/>
      <c r="OVI14" s="124"/>
      <c r="OVJ14" s="124"/>
      <c r="OVK14" s="124"/>
      <c r="OVL14" s="124"/>
      <c r="OVM14" s="124"/>
      <c r="OVN14" s="124"/>
      <c r="OVO14" s="124"/>
      <c r="OVP14" s="124"/>
      <c r="OVQ14" s="124"/>
      <c r="OVR14" s="124"/>
      <c r="OVS14" s="124"/>
      <c r="OVT14" s="124"/>
      <c r="OVU14" s="124"/>
      <c r="OVV14" s="124"/>
      <c r="OVW14" s="124"/>
      <c r="OVX14" s="124"/>
      <c r="OVY14" s="124"/>
      <c r="OVZ14" s="124"/>
      <c r="OWA14" s="124"/>
      <c r="OWB14" s="124"/>
      <c r="OWC14" s="124"/>
      <c r="OWD14" s="124"/>
      <c r="OWE14" s="124"/>
      <c r="OWF14" s="124"/>
      <c r="OWG14" s="124"/>
      <c r="OWH14" s="124"/>
      <c r="OWI14" s="124"/>
      <c r="OWJ14" s="124"/>
      <c r="OWK14" s="124"/>
      <c r="OWL14" s="124"/>
      <c r="OWM14" s="124"/>
      <c r="OWN14" s="124"/>
      <c r="OWO14" s="124"/>
      <c r="OWP14" s="124"/>
      <c r="OWQ14" s="124"/>
      <c r="OWR14" s="124"/>
      <c r="OWS14" s="124"/>
      <c r="OWT14" s="124"/>
      <c r="OWU14" s="124"/>
      <c r="OWV14" s="124"/>
      <c r="OWW14" s="124"/>
      <c r="OWX14" s="124"/>
      <c r="OWY14" s="124"/>
      <c r="OWZ14" s="124"/>
      <c r="OXA14" s="124"/>
      <c r="OXB14" s="124"/>
      <c r="OXC14" s="124"/>
      <c r="OXD14" s="124"/>
      <c r="OXE14" s="124"/>
      <c r="OXF14" s="124"/>
      <c r="OXG14" s="124"/>
      <c r="OXH14" s="124"/>
      <c r="OXI14" s="124"/>
      <c r="OXJ14" s="124"/>
      <c r="OXK14" s="124"/>
      <c r="OXL14" s="124"/>
      <c r="OXM14" s="124"/>
      <c r="OXN14" s="124"/>
      <c r="OXO14" s="124"/>
      <c r="OXP14" s="124"/>
      <c r="OXQ14" s="124"/>
      <c r="OXR14" s="124"/>
      <c r="OXS14" s="124"/>
      <c r="OXT14" s="124"/>
      <c r="OXU14" s="124"/>
      <c r="OXV14" s="124"/>
      <c r="OXW14" s="124"/>
      <c r="OXX14" s="124"/>
      <c r="OXY14" s="124"/>
      <c r="OXZ14" s="124"/>
      <c r="OYA14" s="124"/>
      <c r="OYB14" s="124"/>
      <c r="OYC14" s="124"/>
      <c r="OYD14" s="124"/>
      <c r="OYE14" s="124"/>
      <c r="OYF14" s="124"/>
      <c r="OYG14" s="124"/>
      <c r="OYH14" s="124"/>
      <c r="OYI14" s="124"/>
      <c r="OYJ14" s="124"/>
      <c r="OYK14" s="124"/>
      <c r="OYL14" s="124"/>
      <c r="OYM14" s="124"/>
      <c r="OYN14" s="124"/>
      <c r="OYO14" s="124"/>
      <c r="OYP14" s="124"/>
      <c r="OYQ14" s="124"/>
      <c r="OYR14" s="124"/>
      <c r="OYS14" s="124"/>
      <c r="OYT14" s="124"/>
      <c r="OYU14" s="124"/>
      <c r="OYV14" s="124"/>
      <c r="OYW14" s="124"/>
      <c r="OYX14" s="124"/>
      <c r="OYY14" s="124"/>
      <c r="OYZ14" s="124"/>
      <c r="OZA14" s="124"/>
      <c r="OZB14" s="124"/>
      <c r="OZC14" s="124"/>
      <c r="OZD14" s="124"/>
      <c r="OZE14" s="124"/>
      <c r="OZF14" s="124"/>
      <c r="OZG14" s="124"/>
      <c r="OZH14" s="124"/>
      <c r="OZI14" s="124"/>
      <c r="OZJ14" s="124"/>
      <c r="OZK14" s="124"/>
      <c r="OZL14" s="124"/>
      <c r="OZM14" s="124"/>
      <c r="OZN14" s="124"/>
      <c r="OZO14" s="124"/>
      <c r="OZP14" s="124"/>
      <c r="OZQ14" s="124"/>
      <c r="OZR14" s="124"/>
      <c r="OZS14" s="124"/>
      <c r="OZT14" s="124"/>
      <c r="OZU14" s="124"/>
      <c r="OZV14" s="124"/>
      <c r="OZW14" s="124"/>
      <c r="OZX14" s="124"/>
      <c r="OZY14" s="124"/>
      <c r="OZZ14" s="124"/>
      <c r="PAA14" s="124"/>
      <c r="PAB14" s="124"/>
      <c r="PAC14" s="124"/>
      <c r="PAD14" s="124"/>
      <c r="PAE14" s="124"/>
      <c r="PAF14" s="124"/>
      <c r="PAG14" s="124"/>
      <c r="PAH14" s="124"/>
      <c r="PAI14" s="124"/>
      <c r="PAJ14" s="124"/>
      <c r="PAK14" s="124"/>
      <c r="PAL14" s="124"/>
      <c r="PAM14" s="124"/>
      <c r="PAN14" s="124"/>
      <c r="PAO14" s="124"/>
      <c r="PAP14" s="124"/>
      <c r="PAQ14" s="124"/>
      <c r="PAR14" s="124"/>
      <c r="PAS14" s="124"/>
      <c r="PAT14" s="124"/>
      <c r="PAU14" s="124"/>
      <c r="PAV14" s="124"/>
      <c r="PAW14" s="124"/>
      <c r="PAX14" s="124"/>
      <c r="PAY14" s="124"/>
      <c r="PAZ14" s="124"/>
      <c r="PBA14" s="124"/>
      <c r="PBB14" s="124"/>
      <c r="PBC14" s="124"/>
      <c r="PBD14" s="124"/>
      <c r="PBE14" s="124"/>
      <c r="PBF14" s="124"/>
      <c r="PBG14" s="124"/>
      <c r="PBH14" s="124"/>
      <c r="PBI14" s="124"/>
      <c r="PBJ14" s="124"/>
      <c r="PBK14" s="124"/>
      <c r="PBL14" s="124"/>
      <c r="PBM14" s="124"/>
      <c r="PBN14" s="124"/>
      <c r="PBO14" s="124"/>
      <c r="PBP14" s="124"/>
      <c r="PBQ14" s="124"/>
      <c r="PBR14" s="124"/>
      <c r="PBS14" s="124"/>
      <c r="PBT14" s="124"/>
      <c r="PBU14" s="124"/>
      <c r="PBV14" s="124"/>
      <c r="PBW14" s="124"/>
      <c r="PBX14" s="124"/>
      <c r="PBY14" s="124"/>
      <c r="PBZ14" s="124"/>
      <c r="PCA14" s="124"/>
      <c r="PCB14" s="124"/>
      <c r="PCC14" s="124"/>
      <c r="PCD14" s="124"/>
      <c r="PCE14" s="124"/>
      <c r="PCF14" s="124"/>
      <c r="PCG14" s="124"/>
      <c r="PCH14" s="124"/>
      <c r="PCI14" s="124"/>
      <c r="PCJ14" s="124"/>
      <c r="PCK14" s="124"/>
      <c r="PCL14" s="124"/>
      <c r="PCM14" s="124"/>
      <c r="PCN14" s="124"/>
      <c r="PCO14" s="124"/>
      <c r="PCP14" s="124"/>
      <c r="PCQ14" s="124"/>
      <c r="PCR14" s="124"/>
      <c r="PCS14" s="124"/>
      <c r="PCT14" s="124"/>
      <c r="PCU14" s="124"/>
      <c r="PCV14" s="124"/>
      <c r="PCW14" s="124"/>
      <c r="PCX14" s="124"/>
      <c r="PCY14" s="124"/>
      <c r="PCZ14" s="124"/>
      <c r="PDA14" s="124"/>
      <c r="PDB14" s="124"/>
      <c r="PDC14" s="124"/>
      <c r="PDD14" s="124"/>
      <c r="PDE14" s="124"/>
      <c r="PDF14" s="124"/>
      <c r="PDG14" s="124"/>
      <c r="PDH14" s="124"/>
      <c r="PDI14" s="124"/>
      <c r="PDJ14" s="124"/>
      <c r="PDK14" s="124"/>
      <c r="PDL14" s="124"/>
      <c r="PDM14" s="124"/>
      <c r="PDN14" s="124"/>
      <c r="PDO14" s="124"/>
      <c r="PDP14" s="124"/>
      <c r="PDQ14" s="124"/>
      <c r="PDR14" s="124"/>
      <c r="PDS14" s="124"/>
      <c r="PDT14" s="124"/>
      <c r="PDU14" s="124"/>
      <c r="PDV14" s="124"/>
      <c r="PDW14" s="124"/>
      <c r="PDX14" s="124"/>
      <c r="PDY14" s="124"/>
      <c r="PDZ14" s="124"/>
      <c r="PEA14" s="124"/>
      <c r="PEB14" s="124"/>
      <c r="PEC14" s="124"/>
      <c r="PED14" s="124"/>
      <c r="PEE14" s="124"/>
      <c r="PEF14" s="124"/>
      <c r="PEG14" s="124"/>
      <c r="PEH14" s="124"/>
      <c r="PEI14" s="124"/>
      <c r="PEJ14" s="124"/>
      <c r="PEK14" s="124"/>
      <c r="PEL14" s="124"/>
      <c r="PEM14" s="124"/>
      <c r="PEN14" s="124"/>
      <c r="PEO14" s="124"/>
      <c r="PEP14" s="124"/>
      <c r="PEQ14" s="124"/>
      <c r="PER14" s="124"/>
      <c r="PES14" s="124"/>
      <c r="PET14" s="124"/>
      <c r="PEU14" s="124"/>
      <c r="PEV14" s="124"/>
      <c r="PEW14" s="124"/>
      <c r="PEX14" s="124"/>
      <c r="PEY14" s="124"/>
      <c r="PEZ14" s="124"/>
      <c r="PFA14" s="124"/>
      <c r="PFB14" s="124"/>
      <c r="PFC14" s="124"/>
      <c r="PFD14" s="124"/>
      <c r="PFE14" s="124"/>
      <c r="PFF14" s="124"/>
      <c r="PFG14" s="124"/>
      <c r="PFH14" s="124"/>
      <c r="PFI14" s="124"/>
      <c r="PFJ14" s="124"/>
      <c r="PFK14" s="124"/>
      <c r="PFL14" s="124"/>
      <c r="PFM14" s="124"/>
      <c r="PFN14" s="124"/>
      <c r="PFO14" s="124"/>
      <c r="PFP14" s="124"/>
      <c r="PFQ14" s="124"/>
      <c r="PFR14" s="124"/>
      <c r="PFS14" s="124"/>
      <c r="PFT14" s="124"/>
      <c r="PFU14" s="124"/>
      <c r="PFV14" s="124"/>
      <c r="PFW14" s="124"/>
      <c r="PFX14" s="124"/>
      <c r="PFY14" s="124"/>
      <c r="PFZ14" s="124"/>
      <c r="PGA14" s="124"/>
      <c r="PGB14" s="124"/>
      <c r="PGC14" s="124"/>
      <c r="PGD14" s="124"/>
      <c r="PGE14" s="124"/>
      <c r="PGF14" s="124"/>
      <c r="PGG14" s="124"/>
      <c r="PGH14" s="124"/>
      <c r="PGI14" s="124"/>
      <c r="PGJ14" s="124"/>
      <c r="PGK14" s="124"/>
      <c r="PGL14" s="124"/>
      <c r="PGM14" s="124"/>
      <c r="PGN14" s="124"/>
      <c r="PGO14" s="124"/>
      <c r="PGP14" s="124"/>
      <c r="PGQ14" s="124"/>
      <c r="PGR14" s="124"/>
      <c r="PGS14" s="124"/>
      <c r="PGT14" s="124"/>
      <c r="PGU14" s="124"/>
      <c r="PGV14" s="124"/>
      <c r="PGW14" s="124"/>
      <c r="PGX14" s="124"/>
      <c r="PGY14" s="124"/>
      <c r="PGZ14" s="124"/>
      <c r="PHA14" s="124"/>
      <c r="PHB14" s="124"/>
      <c r="PHC14" s="124"/>
      <c r="PHD14" s="124"/>
      <c r="PHE14" s="124"/>
      <c r="PHF14" s="124"/>
      <c r="PHG14" s="124"/>
      <c r="PHH14" s="124"/>
      <c r="PHI14" s="124"/>
      <c r="PHJ14" s="124"/>
      <c r="PHK14" s="124"/>
      <c r="PHL14" s="124"/>
      <c r="PHM14" s="124"/>
      <c r="PHN14" s="124"/>
      <c r="PHO14" s="124"/>
      <c r="PHP14" s="124"/>
      <c r="PHQ14" s="124"/>
      <c r="PHR14" s="124"/>
      <c r="PHS14" s="124"/>
      <c r="PHT14" s="124"/>
      <c r="PHU14" s="124"/>
      <c r="PHV14" s="124"/>
      <c r="PHW14" s="124"/>
      <c r="PHX14" s="124"/>
      <c r="PHY14" s="124"/>
      <c r="PHZ14" s="124"/>
      <c r="PIA14" s="124"/>
      <c r="PIB14" s="124"/>
      <c r="PIC14" s="124"/>
      <c r="PID14" s="124"/>
      <c r="PIE14" s="124"/>
      <c r="PIF14" s="124"/>
      <c r="PIG14" s="124"/>
      <c r="PIH14" s="124"/>
      <c r="PII14" s="124"/>
      <c r="PIJ14" s="124"/>
      <c r="PIK14" s="124"/>
      <c r="PIL14" s="124"/>
      <c r="PIM14" s="124"/>
      <c r="PIN14" s="124"/>
      <c r="PIO14" s="124"/>
      <c r="PIP14" s="124"/>
      <c r="PIQ14" s="124"/>
      <c r="PIR14" s="124"/>
      <c r="PIS14" s="124"/>
      <c r="PIT14" s="124"/>
      <c r="PIU14" s="124"/>
      <c r="PIV14" s="124"/>
      <c r="PIW14" s="124"/>
      <c r="PIX14" s="124"/>
      <c r="PIY14" s="124"/>
      <c r="PIZ14" s="124"/>
      <c r="PJA14" s="124"/>
      <c r="PJB14" s="124"/>
      <c r="PJC14" s="124"/>
      <c r="PJD14" s="124"/>
      <c r="PJE14" s="124"/>
      <c r="PJF14" s="124"/>
      <c r="PJG14" s="124"/>
      <c r="PJH14" s="124"/>
      <c r="PJI14" s="124"/>
      <c r="PJJ14" s="124"/>
      <c r="PJK14" s="124"/>
      <c r="PJL14" s="124"/>
      <c r="PJM14" s="124"/>
      <c r="PJN14" s="124"/>
      <c r="PJO14" s="124"/>
      <c r="PJP14" s="124"/>
      <c r="PJQ14" s="124"/>
      <c r="PJR14" s="124"/>
      <c r="PJS14" s="124"/>
      <c r="PJT14" s="124"/>
      <c r="PJU14" s="124"/>
      <c r="PJV14" s="124"/>
      <c r="PJW14" s="124"/>
      <c r="PJX14" s="124"/>
      <c r="PJY14" s="124"/>
      <c r="PJZ14" s="124"/>
      <c r="PKA14" s="124"/>
      <c r="PKB14" s="124"/>
      <c r="PKC14" s="124"/>
      <c r="PKD14" s="124"/>
      <c r="PKE14" s="124"/>
      <c r="PKF14" s="124"/>
      <c r="PKG14" s="124"/>
      <c r="PKH14" s="124"/>
      <c r="PKI14" s="124"/>
      <c r="PKJ14" s="124"/>
      <c r="PKK14" s="124"/>
      <c r="PKL14" s="124"/>
      <c r="PKM14" s="124"/>
      <c r="PKN14" s="124"/>
      <c r="PKO14" s="124"/>
      <c r="PKP14" s="124"/>
      <c r="PKQ14" s="124"/>
      <c r="PKR14" s="124"/>
      <c r="PKS14" s="124"/>
      <c r="PKT14" s="124"/>
      <c r="PKU14" s="124"/>
      <c r="PKV14" s="124"/>
      <c r="PKW14" s="124"/>
      <c r="PKX14" s="124"/>
      <c r="PKY14" s="124"/>
      <c r="PKZ14" s="124"/>
      <c r="PLA14" s="124"/>
      <c r="PLB14" s="124"/>
      <c r="PLC14" s="124"/>
      <c r="PLD14" s="124"/>
      <c r="PLE14" s="124"/>
      <c r="PLF14" s="124"/>
      <c r="PLG14" s="124"/>
      <c r="PLH14" s="124"/>
      <c r="PLI14" s="124"/>
      <c r="PLJ14" s="124"/>
      <c r="PLK14" s="124"/>
      <c r="PLL14" s="124"/>
      <c r="PLM14" s="124"/>
      <c r="PLN14" s="124"/>
      <c r="PLO14" s="124"/>
      <c r="PLP14" s="124"/>
      <c r="PLQ14" s="124"/>
      <c r="PLR14" s="124"/>
      <c r="PLS14" s="124"/>
      <c r="PLT14" s="124"/>
      <c r="PLU14" s="124"/>
      <c r="PLV14" s="124"/>
      <c r="PLW14" s="124"/>
      <c r="PLX14" s="124"/>
      <c r="PLY14" s="124"/>
      <c r="PLZ14" s="124"/>
      <c r="PMA14" s="124"/>
      <c r="PMB14" s="124"/>
      <c r="PMC14" s="124"/>
      <c r="PMD14" s="124"/>
      <c r="PME14" s="124"/>
      <c r="PMF14" s="124"/>
      <c r="PMG14" s="124"/>
      <c r="PMH14" s="124"/>
      <c r="PMI14" s="124"/>
      <c r="PMJ14" s="124"/>
      <c r="PMK14" s="124"/>
      <c r="PML14" s="124"/>
      <c r="PMM14" s="124"/>
      <c r="PMN14" s="124"/>
      <c r="PMO14" s="124"/>
      <c r="PMP14" s="124"/>
      <c r="PMQ14" s="124"/>
      <c r="PMR14" s="124"/>
      <c r="PMS14" s="124"/>
      <c r="PMT14" s="124"/>
      <c r="PMU14" s="124"/>
      <c r="PMV14" s="124"/>
      <c r="PMW14" s="124"/>
      <c r="PMX14" s="124"/>
      <c r="PMY14" s="124"/>
      <c r="PMZ14" s="124"/>
      <c r="PNA14" s="124"/>
      <c r="PNB14" s="124"/>
      <c r="PNC14" s="124"/>
      <c r="PND14" s="124"/>
      <c r="PNE14" s="124"/>
      <c r="PNF14" s="124"/>
      <c r="PNG14" s="124"/>
      <c r="PNH14" s="124"/>
      <c r="PNI14" s="124"/>
      <c r="PNJ14" s="124"/>
      <c r="PNK14" s="124"/>
      <c r="PNL14" s="124"/>
      <c r="PNM14" s="124"/>
      <c r="PNN14" s="124"/>
      <c r="PNO14" s="124"/>
      <c r="PNP14" s="124"/>
      <c r="PNQ14" s="124"/>
      <c r="PNR14" s="124"/>
      <c r="PNS14" s="124"/>
      <c r="PNT14" s="124"/>
      <c r="PNU14" s="124"/>
      <c r="PNV14" s="124"/>
      <c r="PNW14" s="124"/>
      <c r="PNX14" s="124"/>
      <c r="PNY14" s="124"/>
      <c r="PNZ14" s="124"/>
      <c r="POA14" s="124"/>
      <c r="POB14" s="124"/>
      <c r="POC14" s="124"/>
      <c r="POD14" s="124"/>
      <c r="POE14" s="124"/>
      <c r="POF14" s="124"/>
      <c r="POG14" s="124"/>
      <c r="POH14" s="124"/>
      <c r="POI14" s="124"/>
      <c r="POJ14" s="124"/>
      <c r="POK14" s="124"/>
      <c r="POL14" s="124"/>
      <c r="POM14" s="124"/>
      <c r="PON14" s="124"/>
      <c r="POO14" s="124"/>
      <c r="POP14" s="124"/>
      <c r="POQ14" s="124"/>
      <c r="POR14" s="124"/>
      <c r="POS14" s="124"/>
      <c r="POT14" s="124"/>
      <c r="POU14" s="124"/>
      <c r="POV14" s="124"/>
      <c r="POW14" s="124"/>
      <c r="POX14" s="124"/>
      <c r="POY14" s="124"/>
      <c r="POZ14" s="124"/>
      <c r="PPA14" s="124"/>
      <c r="PPB14" s="124"/>
      <c r="PPC14" s="124"/>
      <c r="PPD14" s="124"/>
      <c r="PPE14" s="124"/>
      <c r="PPF14" s="124"/>
      <c r="PPG14" s="124"/>
      <c r="PPH14" s="124"/>
      <c r="PPI14" s="124"/>
      <c r="PPJ14" s="124"/>
      <c r="PPK14" s="124"/>
      <c r="PPL14" s="124"/>
      <c r="PPM14" s="124"/>
      <c r="PPN14" s="124"/>
      <c r="PPO14" s="124"/>
      <c r="PPP14" s="124"/>
      <c r="PPQ14" s="124"/>
      <c r="PPR14" s="124"/>
      <c r="PPS14" s="124"/>
      <c r="PPT14" s="124"/>
      <c r="PPU14" s="124"/>
      <c r="PPV14" s="124"/>
      <c r="PPW14" s="124"/>
      <c r="PPX14" s="124"/>
      <c r="PPY14" s="124"/>
      <c r="PPZ14" s="124"/>
      <c r="PQA14" s="124"/>
      <c r="PQB14" s="124"/>
      <c r="PQC14" s="124"/>
      <c r="PQD14" s="124"/>
      <c r="PQE14" s="124"/>
      <c r="PQF14" s="124"/>
      <c r="PQG14" s="124"/>
      <c r="PQH14" s="124"/>
      <c r="PQI14" s="124"/>
      <c r="PQJ14" s="124"/>
      <c r="PQK14" s="124"/>
      <c r="PQL14" s="124"/>
      <c r="PQM14" s="124"/>
      <c r="PQN14" s="124"/>
      <c r="PQO14" s="124"/>
      <c r="PQP14" s="124"/>
      <c r="PQQ14" s="124"/>
      <c r="PQR14" s="124"/>
      <c r="PQS14" s="124"/>
      <c r="PQT14" s="124"/>
      <c r="PQU14" s="124"/>
      <c r="PQV14" s="124"/>
      <c r="PQW14" s="124"/>
      <c r="PQX14" s="124"/>
      <c r="PQY14" s="124"/>
      <c r="PQZ14" s="124"/>
      <c r="PRA14" s="124"/>
      <c r="PRB14" s="124"/>
      <c r="PRC14" s="124"/>
      <c r="PRD14" s="124"/>
      <c r="PRE14" s="124"/>
      <c r="PRF14" s="124"/>
      <c r="PRG14" s="124"/>
      <c r="PRH14" s="124"/>
      <c r="PRI14" s="124"/>
      <c r="PRJ14" s="124"/>
      <c r="PRK14" s="124"/>
      <c r="PRL14" s="124"/>
      <c r="PRM14" s="124"/>
      <c r="PRN14" s="124"/>
      <c r="PRO14" s="124"/>
      <c r="PRP14" s="124"/>
      <c r="PRQ14" s="124"/>
      <c r="PRR14" s="124"/>
      <c r="PRS14" s="124"/>
      <c r="PRT14" s="124"/>
      <c r="PRU14" s="124"/>
      <c r="PRV14" s="124"/>
      <c r="PRW14" s="124"/>
      <c r="PRX14" s="124"/>
      <c r="PRY14" s="124"/>
      <c r="PRZ14" s="124"/>
      <c r="PSA14" s="124"/>
      <c r="PSB14" s="124"/>
      <c r="PSC14" s="124"/>
      <c r="PSD14" s="124"/>
      <c r="PSE14" s="124"/>
      <c r="PSF14" s="124"/>
      <c r="PSG14" s="124"/>
      <c r="PSH14" s="124"/>
      <c r="PSI14" s="124"/>
      <c r="PSJ14" s="124"/>
      <c r="PSK14" s="124"/>
      <c r="PSL14" s="124"/>
      <c r="PSM14" s="124"/>
      <c r="PSN14" s="124"/>
      <c r="PSO14" s="124"/>
      <c r="PSP14" s="124"/>
      <c r="PSQ14" s="124"/>
      <c r="PSR14" s="124"/>
      <c r="PSS14" s="124"/>
      <c r="PST14" s="124"/>
      <c r="PSU14" s="124"/>
      <c r="PSV14" s="124"/>
      <c r="PSW14" s="124"/>
      <c r="PSX14" s="124"/>
      <c r="PSY14" s="124"/>
      <c r="PSZ14" s="124"/>
      <c r="PTA14" s="124"/>
      <c r="PTB14" s="124"/>
      <c r="PTC14" s="124"/>
      <c r="PTD14" s="124"/>
      <c r="PTE14" s="124"/>
      <c r="PTF14" s="124"/>
      <c r="PTG14" s="124"/>
      <c r="PTH14" s="124"/>
      <c r="PTI14" s="124"/>
      <c r="PTJ14" s="124"/>
      <c r="PTK14" s="124"/>
      <c r="PTL14" s="124"/>
      <c r="PTM14" s="124"/>
      <c r="PTN14" s="124"/>
      <c r="PTO14" s="124"/>
      <c r="PTP14" s="124"/>
      <c r="PTQ14" s="124"/>
      <c r="PTR14" s="124"/>
      <c r="PTS14" s="124"/>
      <c r="PTT14" s="124"/>
      <c r="PTU14" s="124"/>
      <c r="PTV14" s="124"/>
      <c r="PTW14" s="124"/>
      <c r="PTX14" s="124"/>
      <c r="PTY14" s="124"/>
      <c r="PTZ14" s="124"/>
      <c r="PUA14" s="124"/>
      <c r="PUB14" s="124"/>
      <c r="PUC14" s="124"/>
      <c r="PUD14" s="124"/>
      <c r="PUE14" s="124"/>
      <c r="PUF14" s="124"/>
      <c r="PUG14" s="124"/>
      <c r="PUH14" s="124"/>
      <c r="PUI14" s="124"/>
      <c r="PUJ14" s="124"/>
      <c r="PUK14" s="124"/>
      <c r="PUL14" s="124"/>
      <c r="PUM14" s="124"/>
      <c r="PUN14" s="124"/>
      <c r="PUO14" s="124"/>
      <c r="PUP14" s="124"/>
      <c r="PUQ14" s="124"/>
      <c r="PUR14" s="124"/>
      <c r="PUS14" s="124"/>
      <c r="PUT14" s="124"/>
      <c r="PUU14" s="124"/>
      <c r="PUV14" s="124"/>
      <c r="PUW14" s="124"/>
      <c r="PUX14" s="124"/>
      <c r="PUY14" s="124"/>
      <c r="PUZ14" s="124"/>
      <c r="PVA14" s="124"/>
      <c r="PVB14" s="124"/>
      <c r="PVC14" s="124"/>
      <c r="PVD14" s="124"/>
      <c r="PVE14" s="124"/>
      <c r="PVF14" s="124"/>
      <c r="PVG14" s="124"/>
      <c r="PVH14" s="124"/>
      <c r="PVI14" s="124"/>
      <c r="PVJ14" s="124"/>
      <c r="PVK14" s="124"/>
      <c r="PVL14" s="124"/>
      <c r="PVM14" s="124"/>
      <c r="PVN14" s="124"/>
      <c r="PVO14" s="124"/>
      <c r="PVP14" s="124"/>
      <c r="PVQ14" s="124"/>
      <c r="PVR14" s="124"/>
      <c r="PVS14" s="124"/>
      <c r="PVT14" s="124"/>
      <c r="PVU14" s="124"/>
      <c r="PVV14" s="124"/>
      <c r="PVW14" s="124"/>
      <c r="PVX14" s="124"/>
      <c r="PVY14" s="124"/>
      <c r="PVZ14" s="124"/>
      <c r="PWA14" s="124"/>
      <c r="PWB14" s="124"/>
      <c r="PWC14" s="124"/>
      <c r="PWD14" s="124"/>
      <c r="PWE14" s="124"/>
      <c r="PWF14" s="124"/>
      <c r="PWG14" s="124"/>
      <c r="PWH14" s="124"/>
      <c r="PWI14" s="124"/>
      <c r="PWJ14" s="124"/>
      <c r="PWK14" s="124"/>
      <c r="PWL14" s="124"/>
      <c r="PWM14" s="124"/>
      <c r="PWN14" s="124"/>
      <c r="PWO14" s="124"/>
      <c r="PWP14" s="124"/>
      <c r="PWQ14" s="124"/>
      <c r="PWR14" s="124"/>
      <c r="PWS14" s="124"/>
      <c r="PWT14" s="124"/>
      <c r="PWU14" s="124"/>
      <c r="PWV14" s="124"/>
      <c r="PWW14" s="124"/>
      <c r="PWX14" s="124"/>
      <c r="PWY14" s="124"/>
      <c r="PWZ14" s="124"/>
      <c r="PXA14" s="124"/>
      <c r="PXB14" s="124"/>
      <c r="PXC14" s="124"/>
      <c r="PXD14" s="124"/>
      <c r="PXE14" s="124"/>
      <c r="PXF14" s="124"/>
      <c r="PXG14" s="124"/>
      <c r="PXH14" s="124"/>
      <c r="PXI14" s="124"/>
      <c r="PXJ14" s="124"/>
      <c r="PXK14" s="124"/>
      <c r="PXL14" s="124"/>
      <c r="PXM14" s="124"/>
      <c r="PXN14" s="124"/>
      <c r="PXO14" s="124"/>
      <c r="PXP14" s="124"/>
      <c r="PXQ14" s="124"/>
      <c r="PXR14" s="124"/>
      <c r="PXS14" s="124"/>
      <c r="PXT14" s="124"/>
      <c r="PXU14" s="124"/>
      <c r="PXV14" s="124"/>
      <c r="PXW14" s="124"/>
      <c r="PXX14" s="124"/>
      <c r="PXY14" s="124"/>
      <c r="PXZ14" s="124"/>
      <c r="PYA14" s="124"/>
      <c r="PYB14" s="124"/>
      <c r="PYC14" s="124"/>
      <c r="PYD14" s="124"/>
      <c r="PYE14" s="124"/>
      <c r="PYF14" s="124"/>
      <c r="PYG14" s="124"/>
      <c r="PYH14" s="124"/>
      <c r="PYI14" s="124"/>
      <c r="PYJ14" s="124"/>
      <c r="PYK14" s="124"/>
      <c r="PYL14" s="124"/>
      <c r="PYM14" s="124"/>
      <c r="PYN14" s="124"/>
      <c r="PYO14" s="124"/>
      <c r="PYP14" s="124"/>
      <c r="PYQ14" s="124"/>
      <c r="PYR14" s="124"/>
      <c r="PYS14" s="124"/>
      <c r="PYT14" s="124"/>
      <c r="PYU14" s="124"/>
      <c r="PYV14" s="124"/>
      <c r="PYW14" s="124"/>
      <c r="PYX14" s="124"/>
      <c r="PYY14" s="124"/>
      <c r="PYZ14" s="124"/>
      <c r="PZA14" s="124"/>
      <c r="PZB14" s="124"/>
      <c r="PZC14" s="124"/>
      <c r="PZD14" s="124"/>
      <c r="PZE14" s="124"/>
      <c r="PZF14" s="124"/>
      <c r="PZG14" s="124"/>
      <c r="PZH14" s="124"/>
      <c r="PZI14" s="124"/>
      <c r="PZJ14" s="124"/>
      <c r="PZK14" s="124"/>
      <c r="PZL14" s="124"/>
      <c r="PZM14" s="124"/>
      <c r="PZN14" s="124"/>
      <c r="PZO14" s="124"/>
      <c r="PZP14" s="124"/>
      <c r="PZQ14" s="124"/>
      <c r="PZR14" s="124"/>
      <c r="PZS14" s="124"/>
      <c r="PZT14" s="124"/>
      <c r="PZU14" s="124"/>
      <c r="PZV14" s="124"/>
      <c r="PZW14" s="124"/>
      <c r="PZX14" s="124"/>
      <c r="PZY14" s="124"/>
      <c r="PZZ14" s="124"/>
      <c r="QAA14" s="124"/>
      <c r="QAB14" s="124"/>
      <c r="QAC14" s="124"/>
      <c r="QAD14" s="124"/>
      <c r="QAE14" s="124"/>
      <c r="QAF14" s="124"/>
      <c r="QAG14" s="124"/>
      <c r="QAH14" s="124"/>
      <c r="QAI14" s="124"/>
      <c r="QAJ14" s="124"/>
      <c r="QAK14" s="124"/>
      <c r="QAL14" s="124"/>
      <c r="QAM14" s="124"/>
      <c r="QAN14" s="124"/>
      <c r="QAO14" s="124"/>
      <c r="QAP14" s="124"/>
      <c r="QAQ14" s="124"/>
      <c r="QAR14" s="124"/>
      <c r="QAS14" s="124"/>
      <c r="QAT14" s="124"/>
      <c r="QAU14" s="124"/>
      <c r="QAV14" s="124"/>
      <c r="QAW14" s="124"/>
      <c r="QAX14" s="124"/>
      <c r="QAY14" s="124"/>
      <c r="QAZ14" s="124"/>
      <c r="QBA14" s="124"/>
      <c r="QBB14" s="124"/>
      <c r="QBC14" s="124"/>
      <c r="QBD14" s="124"/>
      <c r="QBE14" s="124"/>
      <c r="QBF14" s="124"/>
      <c r="QBG14" s="124"/>
      <c r="QBH14" s="124"/>
      <c r="QBI14" s="124"/>
      <c r="QBJ14" s="124"/>
      <c r="QBK14" s="124"/>
      <c r="QBL14" s="124"/>
      <c r="QBM14" s="124"/>
      <c r="QBN14" s="124"/>
      <c r="QBO14" s="124"/>
      <c r="QBP14" s="124"/>
      <c r="QBQ14" s="124"/>
      <c r="QBR14" s="124"/>
      <c r="QBS14" s="124"/>
      <c r="QBT14" s="124"/>
      <c r="QBU14" s="124"/>
      <c r="QBV14" s="124"/>
      <c r="QBW14" s="124"/>
      <c r="QBX14" s="124"/>
      <c r="QBY14" s="124"/>
      <c r="QBZ14" s="124"/>
      <c r="QCA14" s="124"/>
      <c r="QCB14" s="124"/>
      <c r="QCC14" s="124"/>
      <c r="QCD14" s="124"/>
      <c r="QCE14" s="124"/>
      <c r="QCF14" s="124"/>
      <c r="QCG14" s="124"/>
      <c r="QCH14" s="124"/>
      <c r="QCI14" s="124"/>
      <c r="QCJ14" s="124"/>
      <c r="QCK14" s="124"/>
      <c r="QCL14" s="124"/>
      <c r="QCM14" s="124"/>
      <c r="QCN14" s="124"/>
      <c r="QCO14" s="124"/>
      <c r="QCP14" s="124"/>
      <c r="QCQ14" s="124"/>
      <c r="QCR14" s="124"/>
      <c r="QCS14" s="124"/>
      <c r="QCT14" s="124"/>
      <c r="QCU14" s="124"/>
      <c r="QCV14" s="124"/>
      <c r="QCW14" s="124"/>
      <c r="QCX14" s="124"/>
      <c r="QCY14" s="124"/>
      <c r="QCZ14" s="124"/>
      <c r="QDA14" s="124"/>
      <c r="QDB14" s="124"/>
      <c r="QDC14" s="124"/>
      <c r="QDD14" s="124"/>
      <c r="QDE14" s="124"/>
      <c r="QDF14" s="124"/>
      <c r="QDG14" s="124"/>
      <c r="QDH14" s="124"/>
      <c r="QDI14" s="124"/>
      <c r="QDJ14" s="124"/>
      <c r="QDK14" s="124"/>
      <c r="QDL14" s="124"/>
      <c r="QDM14" s="124"/>
      <c r="QDN14" s="124"/>
      <c r="QDO14" s="124"/>
      <c r="QDP14" s="124"/>
      <c r="QDQ14" s="124"/>
      <c r="QDR14" s="124"/>
      <c r="QDS14" s="124"/>
      <c r="QDT14" s="124"/>
      <c r="QDU14" s="124"/>
      <c r="QDV14" s="124"/>
      <c r="QDW14" s="124"/>
      <c r="QDX14" s="124"/>
      <c r="QDY14" s="124"/>
      <c r="QDZ14" s="124"/>
      <c r="QEA14" s="124"/>
      <c r="QEB14" s="124"/>
      <c r="QEC14" s="124"/>
      <c r="QED14" s="124"/>
      <c r="QEE14" s="124"/>
      <c r="QEF14" s="124"/>
      <c r="QEG14" s="124"/>
      <c r="QEH14" s="124"/>
      <c r="QEI14" s="124"/>
      <c r="QEJ14" s="124"/>
      <c r="QEK14" s="124"/>
      <c r="QEL14" s="124"/>
      <c r="QEM14" s="124"/>
      <c r="QEN14" s="124"/>
      <c r="QEO14" s="124"/>
      <c r="QEP14" s="124"/>
      <c r="QEQ14" s="124"/>
      <c r="QER14" s="124"/>
      <c r="QES14" s="124"/>
      <c r="QET14" s="124"/>
      <c r="QEU14" s="124"/>
      <c r="QEV14" s="124"/>
      <c r="QEW14" s="124"/>
      <c r="QEX14" s="124"/>
      <c r="QEY14" s="124"/>
      <c r="QEZ14" s="124"/>
      <c r="QFA14" s="124"/>
      <c r="QFB14" s="124"/>
      <c r="QFC14" s="124"/>
      <c r="QFD14" s="124"/>
      <c r="QFE14" s="124"/>
      <c r="QFF14" s="124"/>
      <c r="QFG14" s="124"/>
      <c r="QFH14" s="124"/>
      <c r="QFI14" s="124"/>
      <c r="QFJ14" s="124"/>
      <c r="QFK14" s="124"/>
      <c r="QFL14" s="124"/>
      <c r="QFM14" s="124"/>
      <c r="QFN14" s="124"/>
      <c r="QFO14" s="124"/>
      <c r="QFP14" s="124"/>
      <c r="QFQ14" s="124"/>
      <c r="QFR14" s="124"/>
      <c r="QFS14" s="124"/>
      <c r="QFT14" s="124"/>
      <c r="QFU14" s="124"/>
      <c r="QFV14" s="124"/>
      <c r="QFW14" s="124"/>
      <c r="QFX14" s="124"/>
      <c r="QFY14" s="124"/>
      <c r="QFZ14" s="124"/>
      <c r="QGA14" s="124"/>
      <c r="QGB14" s="124"/>
      <c r="QGC14" s="124"/>
      <c r="QGD14" s="124"/>
      <c r="QGE14" s="124"/>
      <c r="QGF14" s="124"/>
      <c r="QGG14" s="124"/>
      <c r="QGH14" s="124"/>
      <c r="QGI14" s="124"/>
      <c r="QGJ14" s="124"/>
      <c r="QGK14" s="124"/>
      <c r="QGL14" s="124"/>
      <c r="QGM14" s="124"/>
      <c r="QGN14" s="124"/>
      <c r="QGO14" s="124"/>
      <c r="QGP14" s="124"/>
      <c r="QGQ14" s="124"/>
      <c r="QGR14" s="124"/>
      <c r="QGS14" s="124"/>
      <c r="QGT14" s="124"/>
      <c r="QGU14" s="124"/>
      <c r="QGV14" s="124"/>
      <c r="QGW14" s="124"/>
      <c r="QGX14" s="124"/>
      <c r="QGY14" s="124"/>
      <c r="QGZ14" s="124"/>
      <c r="QHA14" s="124"/>
      <c r="QHB14" s="124"/>
      <c r="QHC14" s="124"/>
      <c r="QHD14" s="124"/>
      <c r="QHE14" s="124"/>
      <c r="QHF14" s="124"/>
      <c r="QHG14" s="124"/>
      <c r="QHH14" s="124"/>
      <c r="QHI14" s="124"/>
      <c r="QHJ14" s="124"/>
      <c r="QHK14" s="124"/>
      <c r="QHL14" s="124"/>
      <c r="QHM14" s="124"/>
      <c r="QHN14" s="124"/>
      <c r="QHO14" s="124"/>
      <c r="QHP14" s="124"/>
      <c r="QHQ14" s="124"/>
      <c r="QHR14" s="124"/>
      <c r="QHS14" s="124"/>
      <c r="QHT14" s="124"/>
      <c r="QHU14" s="124"/>
      <c r="QHV14" s="124"/>
      <c r="QHW14" s="124"/>
      <c r="QHX14" s="124"/>
      <c r="QHY14" s="124"/>
      <c r="QHZ14" s="124"/>
      <c r="QIA14" s="124"/>
      <c r="QIB14" s="124"/>
      <c r="QIC14" s="124"/>
      <c r="QID14" s="124"/>
      <c r="QIE14" s="124"/>
      <c r="QIF14" s="124"/>
      <c r="QIG14" s="124"/>
      <c r="QIH14" s="124"/>
      <c r="QII14" s="124"/>
      <c r="QIJ14" s="124"/>
      <c r="QIK14" s="124"/>
      <c r="QIL14" s="124"/>
      <c r="QIM14" s="124"/>
      <c r="QIN14" s="124"/>
      <c r="QIO14" s="124"/>
      <c r="QIP14" s="124"/>
      <c r="QIQ14" s="124"/>
      <c r="QIR14" s="124"/>
      <c r="QIS14" s="124"/>
      <c r="QIT14" s="124"/>
      <c r="QIU14" s="124"/>
      <c r="QIV14" s="124"/>
      <c r="QIW14" s="124"/>
      <c r="QIX14" s="124"/>
      <c r="QIY14" s="124"/>
      <c r="QIZ14" s="124"/>
      <c r="QJA14" s="124"/>
      <c r="QJB14" s="124"/>
      <c r="QJC14" s="124"/>
      <c r="QJD14" s="124"/>
      <c r="QJE14" s="124"/>
      <c r="QJF14" s="124"/>
      <c r="QJG14" s="124"/>
      <c r="QJH14" s="124"/>
      <c r="QJI14" s="124"/>
      <c r="QJJ14" s="124"/>
      <c r="QJK14" s="124"/>
      <c r="QJL14" s="124"/>
      <c r="QJM14" s="124"/>
      <c r="QJN14" s="124"/>
      <c r="QJO14" s="124"/>
      <c r="QJP14" s="124"/>
      <c r="QJQ14" s="124"/>
      <c r="QJR14" s="124"/>
      <c r="QJS14" s="124"/>
      <c r="QJT14" s="124"/>
      <c r="QJU14" s="124"/>
      <c r="QJV14" s="124"/>
      <c r="QJW14" s="124"/>
      <c r="QJX14" s="124"/>
      <c r="QJY14" s="124"/>
      <c r="QJZ14" s="124"/>
      <c r="QKA14" s="124"/>
      <c r="QKB14" s="124"/>
      <c r="QKC14" s="124"/>
      <c r="QKD14" s="124"/>
      <c r="QKE14" s="124"/>
      <c r="QKF14" s="124"/>
      <c r="QKG14" s="124"/>
      <c r="QKH14" s="124"/>
      <c r="QKI14" s="124"/>
      <c r="QKJ14" s="124"/>
      <c r="QKK14" s="124"/>
      <c r="QKL14" s="124"/>
      <c r="QKM14" s="124"/>
      <c r="QKN14" s="124"/>
      <c r="QKO14" s="124"/>
      <c r="QKP14" s="124"/>
      <c r="QKQ14" s="124"/>
      <c r="QKR14" s="124"/>
      <c r="QKS14" s="124"/>
      <c r="QKT14" s="124"/>
      <c r="QKU14" s="124"/>
      <c r="QKV14" s="124"/>
      <c r="QKW14" s="124"/>
      <c r="QKX14" s="124"/>
      <c r="QKY14" s="124"/>
      <c r="QKZ14" s="124"/>
      <c r="QLA14" s="124"/>
      <c r="QLB14" s="124"/>
      <c r="QLC14" s="124"/>
      <c r="QLD14" s="124"/>
      <c r="QLE14" s="124"/>
      <c r="QLF14" s="124"/>
      <c r="QLG14" s="124"/>
      <c r="QLH14" s="124"/>
      <c r="QLI14" s="124"/>
      <c r="QLJ14" s="124"/>
      <c r="QLK14" s="124"/>
      <c r="QLL14" s="124"/>
      <c r="QLM14" s="124"/>
      <c r="QLN14" s="124"/>
      <c r="QLO14" s="124"/>
      <c r="QLP14" s="124"/>
      <c r="QLQ14" s="124"/>
      <c r="QLR14" s="124"/>
      <c r="QLS14" s="124"/>
      <c r="QLT14" s="124"/>
      <c r="QLU14" s="124"/>
      <c r="QLV14" s="124"/>
      <c r="QLW14" s="124"/>
      <c r="QLX14" s="124"/>
      <c r="QLY14" s="124"/>
      <c r="QLZ14" s="124"/>
      <c r="QMA14" s="124"/>
      <c r="QMB14" s="124"/>
      <c r="QMC14" s="124"/>
      <c r="QMD14" s="124"/>
      <c r="QME14" s="124"/>
      <c r="QMF14" s="124"/>
      <c r="QMG14" s="124"/>
      <c r="QMH14" s="124"/>
      <c r="QMI14" s="124"/>
      <c r="QMJ14" s="124"/>
      <c r="QMK14" s="124"/>
      <c r="QML14" s="124"/>
      <c r="QMM14" s="124"/>
      <c r="QMN14" s="124"/>
      <c r="QMO14" s="124"/>
      <c r="QMP14" s="124"/>
      <c r="QMQ14" s="124"/>
      <c r="QMR14" s="124"/>
      <c r="QMS14" s="124"/>
      <c r="QMT14" s="124"/>
      <c r="QMU14" s="124"/>
      <c r="QMV14" s="124"/>
      <c r="QMW14" s="124"/>
      <c r="QMX14" s="124"/>
      <c r="QMY14" s="124"/>
      <c r="QMZ14" s="124"/>
      <c r="QNA14" s="124"/>
      <c r="QNB14" s="124"/>
      <c r="QNC14" s="124"/>
      <c r="QND14" s="124"/>
      <c r="QNE14" s="124"/>
      <c r="QNF14" s="124"/>
      <c r="QNG14" s="124"/>
      <c r="QNH14" s="124"/>
      <c r="QNI14" s="124"/>
      <c r="QNJ14" s="124"/>
      <c r="QNK14" s="124"/>
      <c r="QNL14" s="124"/>
      <c r="QNM14" s="124"/>
      <c r="QNN14" s="124"/>
      <c r="QNO14" s="124"/>
      <c r="QNP14" s="124"/>
      <c r="QNQ14" s="124"/>
      <c r="QNR14" s="124"/>
      <c r="QNS14" s="124"/>
      <c r="QNT14" s="124"/>
      <c r="QNU14" s="124"/>
      <c r="QNV14" s="124"/>
      <c r="QNW14" s="124"/>
      <c r="QNX14" s="124"/>
      <c r="QNY14" s="124"/>
      <c r="QNZ14" s="124"/>
      <c r="QOA14" s="124"/>
      <c r="QOB14" s="124"/>
      <c r="QOC14" s="124"/>
      <c r="QOD14" s="124"/>
      <c r="QOE14" s="124"/>
      <c r="QOF14" s="124"/>
      <c r="QOG14" s="124"/>
      <c r="QOH14" s="124"/>
      <c r="QOI14" s="124"/>
      <c r="QOJ14" s="124"/>
      <c r="QOK14" s="124"/>
      <c r="QOL14" s="124"/>
      <c r="QOM14" s="124"/>
      <c r="QON14" s="124"/>
      <c r="QOO14" s="124"/>
      <c r="QOP14" s="124"/>
      <c r="QOQ14" s="124"/>
      <c r="QOR14" s="124"/>
      <c r="QOS14" s="124"/>
      <c r="QOT14" s="124"/>
      <c r="QOU14" s="124"/>
      <c r="QOV14" s="124"/>
      <c r="QOW14" s="124"/>
      <c r="QOX14" s="124"/>
      <c r="QOY14" s="124"/>
      <c r="QOZ14" s="124"/>
      <c r="QPA14" s="124"/>
      <c r="QPB14" s="124"/>
      <c r="QPC14" s="124"/>
      <c r="QPD14" s="124"/>
      <c r="QPE14" s="124"/>
      <c r="QPF14" s="124"/>
      <c r="QPG14" s="124"/>
      <c r="QPH14" s="124"/>
      <c r="QPI14" s="124"/>
      <c r="QPJ14" s="124"/>
      <c r="QPK14" s="124"/>
      <c r="QPL14" s="124"/>
      <c r="QPM14" s="124"/>
      <c r="QPN14" s="124"/>
      <c r="QPO14" s="124"/>
      <c r="QPP14" s="124"/>
      <c r="QPQ14" s="124"/>
      <c r="QPR14" s="124"/>
      <c r="QPS14" s="124"/>
      <c r="QPT14" s="124"/>
      <c r="QPU14" s="124"/>
      <c r="QPV14" s="124"/>
      <c r="QPW14" s="124"/>
      <c r="QPX14" s="124"/>
      <c r="QPY14" s="124"/>
      <c r="QPZ14" s="124"/>
      <c r="QQA14" s="124"/>
      <c r="QQB14" s="124"/>
      <c r="QQC14" s="124"/>
      <c r="QQD14" s="124"/>
      <c r="QQE14" s="124"/>
      <c r="QQF14" s="124"/>
      <c r="QQG14" s="124"/>
      <c r="QQH14" s="124"/>
      <c r="QQI14" s="124"/>
      <c r="QQJ14" s="124"/>
      <c r="QQK14" s="124"/>
      <c r="QQL14" s="124"/>
      <c r="QQM14" s="124"/>
      <c r="QQN14" s="124"/>
      <c r="QQO14" s="124"/>
      <c r="QQP14" s="124"/>
      <c r="QQQ14" s="124"/>
      <c r="QQR14" s="124"/>
      <c r="QQS14" s="124"/>
      <c r="QQT14" s="124"/>
      <c r="QQU14" s="124"/>
      <c r="QQV14" s="124"/>
      <c r="QQW14" s="124"/>
      <c r="QQX14" s="124"/>
      <c r="QQY14" s="124"/>
      <c r="QQZ14" s="124"/>
      <c r="QRA14" s="124"/>
      <c r="QRB14" s="124"/>
      <c r="QRC14" s="124"/>
      <c r="QRD14" s="124"/>
      <c r="QRE14" s="124"/>
      <c r="QRF14" s="124"/>
      <c r="QRG14" s="124"/>
      <c r="QRH14" s="124"/>
      <c r="QRI14" s="124"/>
      <c r="QRJ14" s="124"/>
      <c r="QRK14" s="124"/>
      <c r="QRL14" s="124"/>
      <c r="QRM14" s="124"/>
      <c r="QRN14" s="124"/>
      <c r="QRO14" s="124"/>
      <c r="QRP14" s="124"/>
      <c r="QRQ14" s="124"/>
      <c r="QRR14" s="124"/>
      <c r="QRS14" s="124"/>
      <c r="QRT14" s="124"/>
      <c r="QRU14" s="124"/>
      <c r="QRV14" s="124"/>
      <c r="QRW14" s="124"/>
      <c r="QRX14" s="124"/>
      <c r="QRY14" s="124"/>
      <c r="QRZ14" s="124"/>
      <c r="QSA14" s="124"/>
      <c r="QSB14" s="124"/>
      <c r="QSC14" s="124"/>
      <c r="QSD14" s="124"/>
      <c r="QSE14" s="124"/>
      <c r="QSF14" s="124"/>
      <c r="QSG14" s="124"/>
      <c r="QSH14" s="124"/>
      <c r="QSI14" s="124"/>
      <c r="QSJ14" s="124"/>
      <c r="QSK14" s="124"/>
      <c r="QSL14" s="124"/>
      <c r="QSM14" s="124"/>
      <c r="QSN14" s="124"/>
      <c r="QSO14" s="124"/>
      <c r="QSP14" s="124"/>
      <c r="QSQ14" s="124"/>
      <c r="QSR14" s="124"/>
      <c r="QSS14" s="124"/>
      <c r="QST14" s="124"/>
      <c r="QSU14" s="124"/>
      <c r="QSV14" s="124"/>
      <c r="QSW14" s="124"/>
      <c r="QSX14" s="124"/>
      <c r="QSY14" s="124"/>
      <c r="QSZ14" s="124"/>
      <c r="QTA14" s="124"/>
      <c r="QTB14" s="124"/>
      <c r="QTC14" s="124"/>
      <c r="QTD14" s="124"/>
      <c r="QTE14" s="124"/>
      <c r="QTF14" s="124"/>
      <c r="QTG14" s="124"/>
      <c r="QTH14" s="124"/>
      <c r="QTI14" s="124"/>
      <c r="QTJ14" s="124"/>
      <c r="QTK14" s="124"/>
      <c r="QTL14" s="124"/>
      <c r="QTM14" s="124"/>
      <c r="QTN14" s="124"/>
      <c r="QTO14" s="124"/>
      <c r="QTP14" s="124"/>
      <c r="QTQ14" s="124"/>
      <c r="QTR14" s="124"/>
      <c r="QTS14" s="124"/>
      <c r="QTT14" s="124"/>
      <c r="QTU14" s="124"/>
      <c r="QTV14" s="124"/>
      <c r="QTW14" s="124"/>
      <c r="QTX14" s="124"/>
      <c r="QTY14" s="124"/>
      <c r="QTZ14" s="124"/>
      <c r="QUA14" s="124"/>
      <c r="QUB14" s="124"/>
      <c r="QUC14" s="124"/>
      <c r="QUD14" s="124"/>
      <c r="QUE14" s="124"/>
      <c r="QUF14" s="124"/>
      <c r="QUG14" s="124"/>
      <c r="QUH14" s="124"/>
      <c r="QUI14" s="124"/>
      <c r="QUJ14" s="124"/>
      <c r="QUK14" s="124"/>
      <c r="QUL14" s="124"/>
      <c r="QUM14" s="124"/>
      <c r="QUN14" s="124"/>
      <c r="QUO14" s="124"/>
      <c r="QUP14" s="124"/>
      <c r="QUQ14" s="124"/>
      <c r="QUR14" s="124"/>
      <c r="QUS14" s="124"/>
      <c r="QUT14" s="124"/>
      <c r="QUU14" s="124"/>
      <c r="QUV14" s="124"/>
      <c r="QUW14" s="124"/>
      <c r="QUX14" s="124"/>
      <c r="QUY14" s="124"/>
      <c r="QUZ14" s="124"/>
      <c r="QVA14" s="124"/>
      <c r="QVB14" s="124"/>
      <c r="QVC14" s="124"/>
      <c r="QVD14" s="124"/>
      <c r="QVE14" s="124"/>
      <c r="QVF14" s="124"/>
      <c r="QVG14" s="124"/>
      <c r="QVH14" s="124"/>
      <c r="QVI14" s="124"/>
      <c r="QVJ14" s="124"/>
      <c r="QVK14" s="124"/>
      <c r="QVL14" s="124"/>
      <c r="QVM14" s="124"/>
      <c r="QVN14" s="124"/>
      <c r="QVO14" s="124"/>
      <c r="QVP14" s="124"/>
      <c r="QVQ14" s="124"/>
      <c r="QVR14" s="124"/>
      <c r="QVS14" s="124"/>
      <c r="QVT14" s="124"/>
      <c r="QVU14" s="124"/>
      <c r="QVV14" s="124"/>
      <c r="QVW14" s="124"/>
      <c r="QVX14" s="124"/>
      <c r="QVY14" s="124"/>
      <c r="QVZ14" s="124"/>
      <c r="QWA14" s="124"/>
      <c r="QWB14" s="124"/>
      <c r="QWC14" s="124"/>
      <c r="QWD14" s="124"/>
      <c r="QWE14" s="124"/>
      <c r="QWF14" s="124"/>
      <c r="QWG14" s="124"/>
      <c r="QWH14" s="124"/>
      <c r="QWI14" s="124"/>
      <c r="QWJ14" s="124"/>
      <c r="QWK14" s="124"/>
      <c r="QWL14" s="124"/>
      <c r="QWM14" s="124"/>
      <c r="QWN14" s="124"/>
      <c r="QWO14" s="124"/>
      <c r="QWP14" s="124"/>
      <c r="QWQ14" s="124"/>
      <c r="QWR14" s="124"/>
      <c r="QWS14" s="124"/>
      <c r="QWT14" s="124"/>
      <c r="QWU14" s="124"/>
      <c r="QWV14" s="124"/>
      <c r="QWW14" s="124"/>
      <c r="QWX14" s="124"/>
      <c r="QWY14" s="124"/>
      <c r="QWZ14" s="124"/>
      <c r="QXA14" s="124"/>
      <c r="QXB14" s="124"/>
      <c r="QXC14" s="124"/>
      <c r="QXD14" s="124"/>
      <c r="QXE14" s="124"/>
      <c r="QXF14" s="124"/>
      <c r="QXG14" s="124"/>
      <c r="QXH14" s="124"/>
      <c r="QXI14" s="124"/>
      <c r="QXJ14" s="124"/>
      <c r="QXK14" s="124"/>
      <c r="QXL14" s="124"/>
      <c r="QXM14" s="124"/>
      <c r="QXN14" s="124"/>
      <c r="QXO14" s="124"/>
      <c r="QXP14" s="124"/>
      <c r="QXQ14" s="124"/>
      <c r="QXR14" s="124"/>
      <c r="QXS14" s="124"/>
      <c r="QXT14" s="124"/>
      <c r="QXU14" s="124"/>
      <c r="QXV14" s="124"/>
      <c r="QXW14" s="124"/>
      <c r="QXX14" s="124"/>
      <c r="QXY14" s="124"/>
      <c r="QXZ14" s="124"/>
      <c r="QYA14" s="124"/>
      <c r="QYB14" s="124"/>
      <c r="QYC14" s="124"/>
      <c r="QYD14" s="124"/>
      <c r="QYE14" s="124"/>
      <c r="QYF14" s="124"/>
      <c r="QYG14" s="124"/>
      <c r="QYH14" s="124"/>
      <c r="QYI14" s="124"/>
      <c r="QYJ14" s="124"/>
      <c r="QYK14" s="124"/>
      <c r="QYL14" s="124"/>
      <c r="QYM14" s="124"/>
      <c r="QYN14" s="124"/>
      <c r="QYO14" s="124"/>
      <c r="QYP14" s="124"/>
      <c r="QYQ14" s="124"/>
      <c r="QYR14" s="124"/>
      <c r="QYS14" s="124"/>
      <c r="QYT14" s="124"/>
      <c r="QYU14" s="124"/>
      <c r="QYV14" s="124"/>
      <c r="QYW14" s="124"/>
      <c r="QYX14" s="124"/>
      <c r="QYY14" s="124"/>
      <c r="QYZ14" s="124"/>
      <c r="QZA14" s="124"/>
      <c r="QZB14" s="124"/>
      <c r="QZC14" s="124"/>
      <c r="QZD14" s="124"/>
      <c r="QZE14" s="124"/>
      <c r="QZF14" s="124"/>
      <c r="QZG14" s="124"/>
      <c r="QZH14" s="124"/>
      <c r="QZI14" s="124"/>
      <c r="QZJ14" s="124"/>
      <c r="QZK14" s="124"/>
      <c r="QZL14" s="124"/>
      <c r="QZM14" s="124"/>
      <c r="QZN14" s="124"/>
      <c r="QZO14" s="124"/>
      <c r="QZP14" s="124"/>
      <c r="QZQ14" s="124"/>
      <c r="QZR14" s="124"/>
      <c r="QZS14" s="124"/>
      <c r="QZT14" s="124"/>
      <c r="QZU14" s="124"/>
      <c r="QZV14" s="124"/>
      <c r="QZW14" s="124"/>
      <c r="QZX14" s="124"/>
      <c r="QZY14" s="124"/>
      <c r="QZZ14" s="124"/>
      <c r="RAA14" s="124"/>
      <c r="RAB14" s="124"/>
      <c r="RAC14" s="124"/>
      <c r="RAD14" s="124"/>
      <c r="RAE14" s="124"/>
      <c r="RAF14" s="124"/>
      <c r="RAG14" s="124"/>
      <c r="RAH14" s="124"/>
      <c r="RAI14" s="124"/>
      <c r="RAJ14" s="124"/>
      <c r="RAK14" s="124"/>
      <c r="RAL14" s="124"/>
      <c r="RAM14" s="124"/>
      <c r="RAN14" s="124"/>
      <c r="RAO14" s="124"/>
      <c r="RAP14" s="124"/>
      <c r="RAQ14" s="124"/>
      <c r="RAR14" s="124"/>
      <c r="RAS14" s="124"/>
      <c r="RAT14" s="124"/>
      <c r="RAU14" s="124"/>
      <c r="RAV14" s="124"/>
      <c r="RAW14" s="124"/>
      <c r="RAX14" s="124"/>
      <c r="RAY14" s="124"/>
      <c r="RAZ14" s="124"/>
      <c r="RBA14" s="124"/>
      <c r="RBB14" s="124"/>
      <c r="RBC14" s="124"/>
      <c r="RBD14" s="124"/>
      <c r="RBE14" s="124"/>
      <c r="RBF14" s="124"/>
      <c r="RBG14" s="124"/>
      <c r="RBH14" s="124"/>
      <c r="RBI14" s="124"/>
      <c r="RBJ14" s="124"/>
      <c r="RBK14" s="124"/>
      <c r="RBL14" s="124"/>
      <c r="RBM14" s="124"/>
      <c r="RBN14" s="124"/>
      <c r="RBO14" s="124"/>
      <c r="RBP14" s="124"/>
      <c r="RBQ14" s="124"/>
      <c r="RBR14" s="124"/>
      <c r="RBS14" s="124"/>
      <c r="RBT14" s="124"/>
      <c r="RBU14" s="124"/>
      <c r="RBV14" s="124"/>
      <c r="RBW14" s="124"/>
      <c r="RBX14" s="124"/>
      <c r="RBY14" s="124"/>
      <c r="RBZ14" s="124"/>
      <c r="RCA14" s="124"/>
      <c r="RCB14" s="124"/>
      <c r="RCC14" s="124"/>
      <c r="RCD14" s="124"/>
      <c r="RCE14" s="124"/>
      <c r="RCF14" s="124"/>
      <c r="RCG14" s="124"/>
      <c r="RCH14" s="124"/>
      <c r="RCI14" s="124"/>
      <c r="RCJ14" s="124"/>
      <c r="RCK14" s="124"/>
      <c r="RCL14" s="124"/>
      <c r="RCM14" s="124"/>
      <c r="RCN14" s="124"/>
      <c r="RCO14" s="124"/>
      <c r="RCP14" s="124"/>
      <c r="RCQ14" s="124"/>
      <c r="RCR14" s="124"/>
      <c r="RCS14" s="124"/>
      <c r="RCT14" s="124"/>
      <c r="RCU14" s="124"/>
      <c r="RCV14" s="124"/>
      <c r="RCW14" s="124"/>
      <c r="RCX14" s="124"/>
      <c r="RCY14" s="124"/>
      <c r="RCZ14" s="124"/>
      <c r="RDA14" s="124"/>
      <c r="RDB14" s="124"/>
      <c r="RDC14" s="124"/>
      <c r="RDD14" s="124"/>
      <c r="RDE14" s="124"/>
      <c r="RDF14" s="124"/>
      <c r="RDG14" s="124"/>
      <c r="RDH14" s="124"/>
      <c r="RDI14" s="124"/>
      <c r="RDJ14" s="124"/>
      <c r="RDK14" s="124"/>
      <c r="RDL14" s="124"/>
      <c r="RDM14" s="124"/>
      <c r="RDN14" s="124"/>
      <c r="RDO14" s="124"/>
      <c r="RDP14" s="124"/>
      <c r="RDQ14" s="124"/>
      <c r="RDR14" s="124"/>
      <c r="RDS14" s="124"/>
      <c r="RDT14" s="124"/>
      <c r="RDU14" s="124"/>
      <c r="RDV14" s="124"/>
      <c r="RDW14" s="124"/>
      <c r="RDX14" s="124"/>
      <c r="RDY14" s="124"/>
      <c r="RDZ14" s="124"/>
      <c r="REA14" s="124"/>
      <c r="REB14" s="124"/>
      <c r="REC14" s="124"/>
      <c r="RED14" s="124"/>
      <c r="REE14" s="124"/>
      <c r="REF14" s="124"/>
      <c r="REG14" s="124"/>
      <c r="REH14" s="124"/>
      <c r="REI14" s="124"/>
      <c r="REJ14" s="124"/>
      <c r="REK14" s="124"/>
      <c r="REL14" s="124"/>
      <c r="REM14" s="124"/>
      <c r="REN14" s="124"/>
      <c r="REO14" s="124"/>
      <c r="REP14" s="124"/>
      <c r="REQ14" s="124"/>
      <c r="RER14" s="124"/>
      <c r="RES14" s="124"/>
      <c r="RET14" s="124"/>
      <c r="REU14" s="124"/>
      <c r="REV14" s="124"/>
      <c r="REW14" s="124"/>
      <c r="REX14" s="124"/>
      <c r="REY14" s="124"/>
      <c r="REZ14" s="124"/>
      <c r="RFA14" s="124"/>
      <c r="RFB14" s="124"/>
      <c r="RFC14" s="124"/>
      <c r="RFD14" s="124"/>
      <c r="RFE14" s="124"/>
      <c r="RFF14" s="124"/>
      <c r="RFG14" s="124"/>
      <c r="RFH14" s="124"/>
      <c r="RFI14" s="124"/>
      <c r="RFJ14" s="124"/>
      <c r="RFK14" s="124"/>
      <c r="RFL14" s="124"/>
      <c r="RFM14" s="124"/>
      <c r="RFN14" s="124"/>
      <c r="RFO14" s="124"/>
      <c r="RFP14" s="124"/>
      <c r="RFQ14" s="124"/>
      <c r="RFR14" s="124"/>
      <c r="RFS14" s="124"/>
      <c r="RFT14" s="124"/>
      <c r="RFU14" s="124"/>
      <c r="RFV14" s="124"/>
      <c r="RFW14" s="124"/>
      <c r="RFX14" s="124"/>
      <c r="RFY14" s="124"/>
      <c r="RFZ14" s="124"/>
      <c r="RGA14" s="124"/>
      <c r="RGB14" s="124"/>
      <c r="RGC14" s="124"/>
      <c r="RGD14" s="124"/>
      <c r="RGE14" s="124"/>
      <c r="RGF14" s="124"/>
      <c r="RGG14" s="124"/>
      <c r="RGH14" s="124"/>
      <c r="RGI14" s="124"/>
      <c r="RGJ14" s="124"/>
      <c r="RGK14" s="124"/>
      <c r="RGL14" s="124"/>
      <c r="RGM14" s="124"/>
      <c r="RGN14" s="124"/>
      <c r="RGO14" s="124"/>
      <c r="RGP14" s="124"/>
      <c r="RGQ14" s="124"/>
      <c r="RGR14" s="124"/>
      <c r="RGS14" s="124"/>
      <c r="RGT14" s="124"/>
      <c r="RGU14" s="124"/>
      <c r="RGV14" s="124"/>
      <c r="RGW14" s="124"/>
      <c r="RGX14" s="124"/>
      <c r="RGY14" s="124"/>
      <c r="RGZ14" s="124"/>
      <c r="RHA14" s="124"/>
      <c r="RHB14" s="124"/>
      <c r="RHC14" s="124"/>
      <c r="RHD14" s="124"/>
      <c r="RHE14" s="124"/>
      <c r="RHF14" s="124"/>
      <c r="RHG14" s="124"/>
      <c r="RHH14" s="124"/>
      <c r="RHI14" s="124"/>
      <c r="RHJ14" s="124"/>
      <c r="RHK14" s="124"/>
      <c r="RHL14" s="124"/>
      <c r="RHM14" s="124"/>
      <c r="RHN14" s="124"/>
      <c r="RHO14" s="124"/>
      <c r="RHP14" s="124"/>
      <c r="RHQ14" s="124"/>
      <c r="RHR14" s="124"/>
      <c r="RHS14" s="124"/>
      <c r="RHT14" s="124"/>
      <c r="RHU14" s="124"/>
      <c r="RHV14" s="124"/>
      <c r="RHW14" s="124"/>
      <c r="RHX14" s="124"/>
      <c r="RHY14" s="124"/>
      <c r="RHZ14" s="124"/>
      <c r="RIA14" s="124"/>
      <c r="RIB14" s="124"/>
      <c r="RIC14" s="124"/>
      <c r="RID14" s="124"/>
      <c r="RIE14" s="124"/>
      <c r="RIF14" s="124"/>
      <c r="RIG14" s="124"/>
      <c r="RIH14" s="124"/>
      <c r="RII14" s="124"/>
      <c r="RIJ14" s="124"/>
      <c r="RIK14" s="124"/>
      <c r="RIL14" s="124"/>
      <c r="RIM14" s="124"/>
      <c r="RIN14" s="124"/>
      <c r="RIO14" s="124"/>
      <c r="RIP14" s="124"/>
      <c r="RIQ14" s="124"/>
      <c r="RIR14" s="124"/>
      <c r="RIS14" s="124"/>
      <c r="RIT14" s="124"/>
      <c r="RIU14" s="124"/>
      <c r="RIV14" s="124"/>
      <c r="RIW14" s="124"/>
      <c r="RIX14" s="124"/>
      <c r="RIY14" s="124"/>
      <c r="RIZ14" s="124"/>
      <c r="RJA14" s="124"/>
      <c r="RJB14" s="124"/>
      <c r="RJC14" s="124"/>
      <c r="RJD14" s="124"/>
      <c r="RJE14" s="124"/>
      <c r="RJF14" s="124"/>
      <c r="RJG14" s="124"/>
      <c r="RJH14" s="124"/>
      <c r="RJI14" s="124"/>
      <c r="RJJ14" s="124"/>
      <c r="RJK14" s="124"/>
      <c r="RJL14" s="124"/>
      <c r="RJM14" s="124"/>
      <c r="RJN14" s="124"/>
      <c r="RJO14" s="124"/>
      <c r="RJP14" s="124"/>
      <c r="RJQ14" s="124"/>
      <c r="RJR14" s="124"/>
      <c r="RJS14" s="124"/>
      <c r="RJT14" s="124"/>
      <c r="RJU14" s="124"/>
      <c r="RJV14" s="124"/>
      <c r="RJW14" s="124"/>
      <c r="RJX14" s="124"/>
      <c r="RJY14" s="124"/>
      <c r="RJZ14" s="124"/>
      <c r="RKA14" s="124"/>
      <c r="RKB14" s="124"/>
      <c r="RKC14" s="124"/>
      <c r="RKD14" s="124"/>
      <c r="RKE14" s="124"/>
      <c r="RKF14" s="124"/>
      <c r="RKG14" s="124"/>
      <c r="RKH14" s="124"/>
      <c r="RKI14" s="124"/>
      <c r="RKJ14" s="124"/>
      <c r="RKK14" s="124"/>
      <c r="RKL14" s="124"/>
      <c r="RKM14" s="124"/>
      <c r="RKN14" s="124"/>
      <c r="RKO14" s="124"/>
      <c r="RKP14" s="124"/>
      <c r="RKQ14" s="124"/>
      <c r="RKR14" s="124"/>
      <c r="RKS14" s="124"/>
      <c r="RKT14" s="124"/>
      <c r="RKU14" s="124"/>
      <c r="RKV14" s="124"/>
      <c r="RKW14" s="124"/>
      <c r="RKX14" s="124"/>
      <c r="RKY14" s="124"/>
      <c r="RKZ14" s="124"/>
      <c r="RLA14" s="124"/>
      <c r="RLB14" s="124"/>
      <c r="RLC14" s="124"/>
      <c r="RLD14" s="124"/>
      <c r="RLE14" s="124"/>
      <c r="RLF14" s="124"/>
      <c r="RLG14" s="124"/>
      <c r="RLH14" s="124"/>
      <c r="RLI14" s="124"/>
      <c r="RLJ14" s="124"/>
      <c r="RLK14" s="124"/>
      <c r="RLL14" s="124"/>
      <c r="RLM14" s="124"/>
      <c r="RLN14" s="124"/>
      <c r="RLO14" s="124"/>
      <c r="RLP14" s="124"/>
      <c r="RLQ14" s="124"/>
      <c r="RLR14" s="124"/>
      <c r="RLS14" s="124"/>
      <c r="RLT14" s="124"/>
      <c r="RLU14" s="124"/>
      <c r="RLV14" s="124"/>
      <c r="RLW14" s="124"/>
      <c r="RLX14" s="124"/>
      <c r="RLY14" s="124"/>
      <c r="RLZ14" s="124"/>
      <c r="RMA14" s="124"/>
      <c r="RMB14" s="124"/>
      <c r="RMC14" s="124"/>
      <c r="RMD14" s="124"/>
      <c r="RME14" s="124"/>
      <c r="RMF14" s="124"/>
      <c r="RMG14" s="124"/>
      <c r="RMH14" s="124"/>
      <c r="RMI14" s="124"/>
      <c r="RMJ14" s="124"/>
      <c r="RMK14" s="124"/>
      <c r="RML14" s="124"/>
      <c r="RMM14" s="124"/>
      <c r="RMN14" s="124"/>
      <c r="RMO14" s="124"/>
      <c r="RMP14" s="124"/>
      <c r="RMQ14" s="124"/>
      <c r="RMR14" s="124"/>
      <c r="RMS14" s="124"/>
      <c r="RMT14" s="124"/>
      <c r="RMU14" s="124"/>
      <c r="RMV14" s="124"/>
      <c r="RMW14" s="124"/>
      <c r="RMX14" s="124"/>
      <c r="RMY14" s="124"/>
      <c r="RMZ14" s="124"/>
      <c r="RNA14" s="124"/>
      <c r="RNB14" s="124"/>
      <c r="RNC14" s="124"/>
      <c r="RND14" s="124"/>
      <c r="RNE14" s="124"/>
      <c r="RNF14" s="124"/>
      <c r="RNG14" s="124"/>
      <c r="RNH14" s="124"/>
      <c r="RNI14" s="124"/>
      <c r="RNJ14" s="124"/>
      <c r="RNK14" s="124"/>
      <c r="RNL14" s="124"/>
      <c r="RNM14" s="124"/>
      <c r="RNN14" s="124"/>
      <c r="RNO14" s="124"/>
      <c r="RNP14" s="124"/>
      <c r="RNQ14" s="124"/>
      <c r="RNR14" s="124"/>
      <c r="RNS14" s="124"/>
      <c r="RNT14" s="124"/>
      <c r="RNU14" s="124"/>
      <c r="RNV14" s="124"/>
      <c r="RNW14" s="124"/>
      <c r="RNX14" s="124"/>
      <c r="RNY14" s="124"/>
      <c r="RNZ14" s="124"/>
      <c r="ROA14" s="124"/>
      <c r="ROB14" s="124"/>
      <c r="ROC14" s="124"/>
      <c r="ROD14" s="124"/>
      <c r="ROE14" s="124"/>
      <c r="ROF14" s="124"/>
      <c r="ROG14" s="124"/>
      <c r="ROH14" s="124"/>
      <c r="ROI14" s="124"/>
      <c r="ROJ14" s="124"/>
      <c r="ROK14" s="124"/>
      <c r="ROL14" s="124"/>
      <c r="ROM14" s="124"/>
      <c r="RON14" s="124"/>
      <c r="ROO14" s="124"/>
      <c r="ROP14" s="124"/>
      <c r="ROQ14" s="124"/>
      <c r="ROR14" s="124"/>
      <c r="ROS14" s="124"/>
      <c r="ROT14" s="124"/>
      <c r="ROU14" s="124"/>
      <c r="ROV14" s="124"/>
      <c r="ROW14" s="124"/>
      <c r="ROX14" s="124"/>
      <c r="ROY14" s="124"/>
      <c r="ROZ14" s="124"/>
      <c r="RPA14" s="124"/>
      <c r="RPB14" s="124"/>
      <c r="RPC14" s="124"/>
      <c r="RPD14" s="124"/>
      <c r="RPE14" s="124"/>
      <c r="RPF14" s="124"/>
      <c r="RPG14" s="124"/>
      <c r="RPH14" s="124"/>
      <c r="RPI14" s="124"/>
      <c r="RPJ14" s="124"/>
      <c r="RPK14" s="124"/>
      <c r="RPL14" s="124"/>
      <c r="RPM14" s="124"/>
      <c r="RPN14" s="124"/>
      <c r="RPO14" s="124"/>
      <c r="RPP14" s="124"/>
      <c r="RPQ14" s="124"/>
      <c r="RPR14" s="124"/>
      <c r="RPS14" s="124"/>
      <c r="RPT14" s="124"/>
      <c r="RPU14" s="124"/>
      <c r="RPV14" s="124"/>
      <c r="RPW14" s="124"/>
      <c r="RPX14" s="124"/>
      <c r="RPY14" s="124"/>
      <c r="RPZ14" s="124"/>
      <c r="RQA14" s="124"/>
      <c r="RQB14" s="124"/>
      <c r="RQC14" s="124"/>
      <c r="RQD14" s="124"/>
      <c r="RQE14" s="124"/>
      <c r="RQF14" s="124"/>
      <c r="RQG14" s="124"/>
      <c r="RQH14" s="124"/>
      <c r="RQI14" s="124"/>
      <c r="RQJ14" s="124"/>
      <c r="RQK14" s="124"/>
      <c r="RQL14" s="124"/>
      <c r="RQM14" s="124"/>
      <c r="RQN14" s="124"/>
      <c r="RQO14" s="124"/>
      <c r="RQP14" s="124"/>
      <c r="RQQ14" s="124"/>
      <c r="RQR14" s="124"/>
      <c r="RQS14" s="124"/>
      <c r="RQT14" s="124"/>
      <c r="RQU14" s="124"/>
      <c r="RQV14" s="124"/>
      <c r="RQW14" s="124"/>
      <c r="RQX14" s="124"/>
      <c r="RQY14" s="124"/>
      <c r="RQZ14" s="124"/>
      <c r="RRA14" s="124"/>
      <c r="RRB14" s="124"/>
      <c r="RRC14" s="124"/>
      <c r="RRD14" s="124"/>
      <c r="RRE14" s="124"/>
      <c r="RRF14" s="124"/>
      <c r="RRG14" s="124"/>
      <c r="RRH14" s="124"/>
      <c r="RRI14" s="124"/>
      <c r="RRJ14" s="124"/>
      <c r="RRK14" s="124"/>
      <c r="RRL14" s="124"/>
      <c r="RRM14" s="124"/>
      <c r="RRN14" s="124"/>
      <c r="RRO14" s="124"/>
      <c r="RRP14" s="124"/>
      <c r="RRQ14" s="124"/>
      <c r="RRR14" s="124"/>
      <c r="RRS14" s="124"/>
      <c r="RRT14" s="124"/>
      <c r="RRU14" s="124"/>
      <c r="RRV14" s="124"/>
      <c r="RRW14" s="124"/>
      <c r="RRX14" s="124"/>
      <c r="RRY14" s="124"/>
      <c r="RRZ14" s="124"/>
      <c r="RSA14" s="124"/>
      <c r="RSB14" s="124"/>
      <c r="RSC14" s="124"/>
      <c r="RSD14" s="124"/>
      <c r="RSE14" s="124"/>
      <c r="RSF14" s="124"/>
      <c r="RSG14" s="124"/>
      <c r="RSH14" s="124"/>
      <c r="RSI14" s="124"/>
      <c r="RSJ14" s="124"/>
      <c r="RSK14" s="124"/>
      <c r="RSL14" s="124"/>
      <c r="RSM14" s="124"/>
      <c r="RSN14" s="124"/>
      <c r="RSO14" s="124"/>
      <c r="RSP14" s="124"/>
      <c r="RSQ14" s="124"/>
      <c r="RSR14" s="124"/>
      <c r="RSS14" s="124"/>
      <c r="RST14" s="124"/>
      <c r="RSU14" s="124"/>
      <c r="RSV14" s="124"/>
      <c r="RSW14" s="124"/>
      <c r="RSX14" s="124"/>
      <c r="RSY14" s="124"/>
      <c r="RSZ14" s="124"/>
      <c r="RTA14" s="124"/>
      <c r="RTB14" s="124"/>
      <c r="RTC14" s="124"/>
      <c r="RTD14" s="124"/>
      <c r="RTE14" s="124"/>
      <c r="RTF14" s="124"/>
      <c r="RTG14" s="124"/>
      <c r="RTH14" s="124"/>
      <c r="RTI14" s="124"/>
      <c r="RTJ14" s="124"/>
      <c r="RTK14" s="124"/>
      <c r="RTL14" s="124"/>
      <c r="RTM14" s="124"/>
      <c r="RTN14" s="124"/>
      <c r="RTO14" s="124"/>
      <c r="RTP14" s="124"/>
      <c r="RTQ14" s="124"/>
      <c r="RTR14" s="124"/>
      <c r="RTS14" s="124"/>
      <c r="RTT14" s="124"/>
      <c r="RTU14" s="124"/>
      <c r="RTV14" s="124"/>
      <c r="RTW14" s="124"/>
      <c r="RTX14" s="124"/>
      <c r="RTY14" s="124"/>
      <c r="RTZ14" s="124"/>
      <c r="RUA14" s="124"/>
      <c r="RUB14" s="124"/>
      <c r="RUC14" s="124"/>
      <c r="RUD14" s="124"/>
      <c r="RUE14" s="124"/>
      <c r="RUF14" s="124"/>
      <c r="RUG14" s="124"/>
      <c r="RUH14" s="124"/>
      <c r="RUI14" s="124"/>
      <c r="RUJ14" s="124"/>
      <c r="RUK14" s="124"/>
      <c r="RUL14" s="124"/>
      <c r="RUM14" s="124"/>
      <c r="RUN14" s="124"/>
      <c r="RUO14" s="124"/>
      <c r="RUP14" s="124"/>
      <c r="RUQ14" s="124"/>
      <c r="RUR14" s="124"/>
      <c r="RUS14" s="124"/>
      <c r="RUT14" s="124"/>
      <c r="RUU14" s="124"/>
      <c r="RUV14" s="124"/>
      <c r="RUW14" s="124"/>
      <c r="RUX14" s="124"/>
      <c r="RUY14" s="124"/>
      <c r="RUZ14" s="124"/>
      <c r="RVA14" s="124"/>
      <c r="RVB14" s="124"/>
      <c r="RVC14" s="124"/>
      <c r="RVD14" s="124"/>
      <c r="RVE14" s="124"/>
      <c r="RVF14" s="124"/>
      <c r="RVG14" s="124"/>
      <c r="RVH14" s="124"/>
      <c r="RVI14" s="124"/>
      <c r="RVJ14" s="124"/>
      <c r="RVK14" s="124"/>
      <c r="RVL14" s="124"/>
      <c r="RVM14" s="124"/>
      <c r="RVN14" s="124"/>
      <c r="RVO14" s="124"/>
      <c r="RVP14" s="124"/>
      <c r="RVQ14" s="124"/>
      <c r="RVR14" s="124"/>
      <c r="RVS14" s="124"/>
      <c r="RVT14" s="124"/>
      <c r="RVU14" s="124"/>
      <c r="RVV14" s="124"/>
      <c r="RVW14" s="124"/>
      <c r="RVX14" s="124"/>
      <c r="RVY14" s="124"/>
      <c r="RVZ14" s="124"/>
      <c r="RWA14" s="124"/>
      <c r="RWB14" s="124"/>
      <c r="RWC14" s="124"/>
      <c r="RWD14" s="124"/>
      <c r="RWE14" s="124"/>
      <c r="RWF14" s="124"/>
      <c r="RWG14" s="124"/>
      <c r="RWH14" s="124"/>
      <c r="RWI14" s="124"/>
      <c r="RWJ14" s="124"/>
      <c r="RWK14" s="124"/>
      <c r="RWL14" s="124"/>
      <c r="RWM14" s="124"/>
      <c r="RWN14" s="124"/>
      <c r="RWO14" s="124"/>
      <c r="RWP14" s="124"/>
      <c r="RWQ14" s="124"/>
      <c r="RWR14" s="124"/>
      <c r="RWS14" s="124"/>
      <c r="RWT14" s="124"/>
      <c r="RWU14" s="124"/>
      <c r="RWV14" s="124"/>
      <c r="RWW14" s="124"/>
      <c r="RWX14" s="124"/>
      <c r="RWY14" s="124"/>
      <c r="RWZ14" s="124"/>
      <c r="RXA14" s="124"/>
      <c r="RXB14" s="124"/>
      <c r="RXC14" s="124"/>
      <c r="RXD14" s="124"/>
      <c r="RXE14" s="124"/>
      <c r="RXF14" s="124"/>
      <c r="RXG14" s="124"/>
      <c r="RXH14" s="124"/>
      <c r="RXI14" s="124"/>
      <c r="RXJ14" s="124"/>
      <c r="RXK14" s="124"/>
      <c r="RXL14" s="124"/>
      <c r="RXM14" s="124"/>
      <c r="RXN14" s="124"/>
      <c r="RXO14" s="124"/>
      <c r="RXP14" s="124"/>
      <c r="RXQ14" s="124"/>
      <c r="RXR14" s="124"/>
      <c r="RXS14" s="124"/>
      <c r="RXT14" s="124"/>
      <c r="RXU14" s="124"/>
      <c r="RXV14" s="124"/>
      <c r="RXW14" s="124"/>
      <c r="RXX14" s="124"/>
      <c r="RXY14" s="124"/>
      <c r="RXZ14" s="124"/>
      <c r="RYA14" s="124"/>
      <c r="RYB14" s="124"/>
      <c r="RYC14" s="124"/>
      <c r="RYD14" s="124"/>
      <c r="RYE14" s="124"/>
      <c r="RYF14" s="124"/>
      <c r="RYG14" s="124"/>
      <c r="RYH14" s="124"/>
      <c r="RYI14" s="124"/>
      <c r="RYJ14" s="124"/>
      <c r="RYK14" s="124"/>
      <c r="RYL14" s="124"/>
      <c r="RYM14" s="124"/>
      <c r="RYN14" s="124"/>
      <c r="RYO14" s="124"/>
      <c r="RYP14" s="124"/>
      <c r="RYQ14" s="124"/>
      <c r="RYR14" s="124"/>
      <c r="RYS14" s="124"/>
      <c r="RYT14" s="124"/>
      <c r="RYU14" s="124"/>
      <c r="RYV14" s="124"/>
      <c r="RYW14" s="124"/>
      <c r="RYX14" s="124"/>
      <c r="RYY14" s="124"/>
      <c r="RYZ14" s="124"/>
      <c r="RZA14" s="124"/>
      <c r="RZB14" s="124"/>
      <c r="RZC14" s="124"/>
      <c r="RZD14" s="124"/>
      <c r="RZE14" s="124"/>
      <c r="RZF14" s="124"/>
      <c r="RZG14" s="124"/>
      <c r="RZH14" s="124"/>
      <c r="RZI14" s="124"/>
      <c r="RZJ14" s="124"/>
      <c r="RZK14" s="124"/>
      <c r="RZL14" s="124"/>
      <c r="RZM14" s="124"/>
      <c r="RZN14" s="124"/>
      <c r="RZO14" s="124"/>
      <c r="RZP14" s="124"/>
      <c r="RZQ14" s="124"/>
      <c r="RZR14" s="124"/>
      <c r="RZS14" s="124"/>
      <c r="RZT14" s="124"/>
      <c r="RZU14" s="124"/>
      <c r="RZV14" s="124"/>
      <c r="RZW14" s="124"/>
      <c r="RZX14" s="124"/>
      <c r="RZY14" s="124"/>
      <c r="RZZ14" s="124"/>
      <c r="SAA14" s="124"/>
      <c r="SAB14" s="124"/>
      <c r="SAC14" s="124"/>
      <c r="SAD14" s="124"/>
      <c r="SAE14" s="124"/>
      <c r="SAF14" s="124"/>
      <c r="SAG14" s="124"/>
      <c r="SAH14" s="124"/>
      <c r="SAI14" s="124"/>
      <c r="SAJ14" s="124"/>
      <c r="SAK14" s="124"/>
      <c r="SAL14" s="124"/>
      <c r="SAM14" s="124"/>
      <c r="SAN14" s="124"/>
      <c r="SAO14" s="124"/>
      <c r="SAP14" s="124"/>
      <c r="SAQ14" s="124"/>
      <c r="SAR14" s="124"/>
      <c r="SAS14" s="124"/>
      <c r="SAT14" s="124"/>
      <c r="SAU14" s="124"/>
      <c r="SAV14" s="124"/>
      <c r="SAW14" s="124"/>
      <c r="SAX14" s="124"/>
      <c r="SAY14" s="124"/>
      <c r="SAZ14" s="124"/>
      <c r="SBA14" s="124"/>
      <c r="SBB14" s="124"/>
      <c r="SBC14" s="124"/>
      <c r="SBD14" s="124"/>
      <c r="SBE14" s="124"/>
      <c r="SBF14" s="124"/>
      <c r="SBG14" s="124"/>
      <c r="SBH14" s="124"/>
      <c r="SBI14" s="124"/>
      <c r="SBJ14" s="124"/>
      <c r="SBK14" s="124"/>
      <c r="SBL14" s="124"/>
      <c r="SBM14" s="124"/>
      <c r="SBN14" s="124"/>
      <c r="SBO14" s="124"/>
      <c r="SBP14" s="124"/>
      <c r="SBQ14" s="124"/>
      <c r="SBR14" s="124"/>
      <c r="SBS14" s="124"/>
      <c r="SBT14" s="124"/>
      <c r="SBU14" s="124"/>
      <c r="SBV14" s="124"/>
      <c r="SBW14" s="124"/>
      <c r="SBX14" s="124"/>
      <c r="SBY14" s="124"/>
      <c r="SBZ14" s="124"/>
      <c r="SCA14" s="124"/>
      <c r="SCB14" s="124"/>
      <c r="SCC14" s="124"/>
      <c r="SCD14" s="124"/>
      <c r="SCE14" s="124"/>
      <c r="SCF14" s="124"/>
      <c r="SCG14" s="124"/>
      <c r="SCH14" s="124"/>
      <c r="SCI14" s="124"/>
      <c r="SCJ14" s="124"/>
      <c r="SCK14" s="124"/>
      <c r="SCL14" s="124"/>
      <c r="SCM14" s="124"/>
      <c r="SCN14" s="124"/>
      <c r="SCO14" s="124"/>
      <c r="SCP14" s="124"/>
      <c r="SCQ14" s="124"/>
      <c r="SCR14" s="124"/>
      <c r="SCS14" s="124"/>
      <c r="SCT14" s="124"/>
      <c r="SCU14" s="124"/>
      <c r="SCV14" s="124"/>
      <c r="SCW14" s="124"/>
      <c r="SCX14" s="124"/>
      <c r="SCY14" s="124"/>
      <c r="SCZ14" s="124"/>
      <c r="SDA14" s="124"/>
      <c r="SDB14" s="124"/>
      <c r="SDC14" s="124"/>
      <c r="SDD14" s="124"/>
      <c r="SDE14" s="124"/>
      <c r="SDF14" s="124"/>
      <c r="SDG14" s="124"/>
      <c r="SDH14" s="124"/>
      <c r="SDI14" s="124"/>
      <c r="SDJ14" s="124"/>
      <c r="SDK14" s="124"/>
      <c r="SDL14" s="124"/>
      <c r="SDM14" s="124"/>
      <c r="SDN14" s="124"/>
      <c r="SDO14" s="124"/>
      <c r="SDP14" s="124"/>
      <c r="SDQ14" s="124"/>
      <c r="SDR14" s="124"/>
      <c r="SDS14" s="124"/>
      <c r="SDT14" s="124"/>
      <c r="SDU14" s="124"/>
      <c r="SDV14" s="124"/>
      <c r="SDW14" s="124"/>
      <c r="SDX14" s="124"/>
      <c r="SDY14" s="124"/>
      <c r="SDZ14" s="124"/>
      <c r="SEA14" s="124"/>
      <c r="SEB14" s="124"/>
      <c r="SEC14" s="124"/>
      <c r="SED14" s="124"/>
      <c r="SEE14" s="124"/>
      <c r="SEF14" s="124"/>
      <c r="SEG14" s="124"/>
      <c r="SEH14" s="124"/>
      <c r="SEI14" s="124"/>
      <c r="SEJ14" s="124"/>
      <c r="SEK14" s="124"/>
      <c r="SEL14" s="124"/>
      <c r="SEM14" s="124"/>
      <c r="SEN14" s="124"/>
      <c r="SEO14" s="124"/>
      <c r="SEP14" s="124"/>
      <c r="SEQ14" s="124"/>
      <c r="SER14" s="124"/>
      <c r="SES14" s="124"/>
      <c r="SET14" s="124"/>
      <c r="SEU14" s="124"/>
      <c r="SEV14" s="124"/>
      <c r="SEW14" s="124"/>
      <c r="SEX14" s="124"/>
      <c r="SEY14" s="124"/>
      <c r="SEZ14" s="124"/>
      <c r="SFA14" s="124"/>
      <c r="SFB14" s="124"/>
      <c r="SFC14" s="124"/>
      <c r="SFD14" s="124"/>
      <c r="SFE14" s="124"/>
      <c r="SFF14" s="124"/>
      <c r="SFG14" s="124"/>
      <c r="SFH14" s="124"/>
      <c r="SFI14" s="124"/>
      <c r="SFJ14" s="124"/>
      <c r="SFK14" s="124"/>
      <c r="SFL14" s="124"/>
      <c r="SFM14" s="124"/>
      <c r="SFN14" s="124"/>
      <c r="SFO14" s="124"/>
      <c r="SFP14" s="124"/>
      <c r="SFQ14" s="124"/>
      <c r="SFR14" s="124"/>
      <c r="SFS14" s="124"/>
      <c r="SFT14" s="124"/>
      <c r="SFU14" s="124"/>
      <c r="SFV14" s="124"/>
      <c r="SFW14" s="124"/>
      <c r="SFX14" s="124"/>
      <c r="SFY14" s="124"/>
      <c r="SFZ14" s="124"/>
      <c r="SGA14" s="124"/>
      <c r="SGB14" s="124"/>
      <c r="SGC14" s="124"/>
      <c r="SGD14" s="124"/>
      <c r="SGE14" s="124"/>
      <c r="SGF14" s="124"/>
      <c r="SGG14" s="124"/>
      <c r="SGH14" s="124"/>
      <c r="SGI14" s="124"/>
      <c r="SGJ14" s="124"/>
      <c r="SGK14" s="124"/>
      <c r="SGL14" s="124"/>
      <c r="SGM14" s="124"/>
      <c r="SGN14" s="124"/>
      <c r="SGO14" s="124"/>
      <c r="SGP14" s="124"/>
      <c r="SGQ14" s="124"/>
      <c r="SGR14" s="124"/>
      <c r="SGS14" s="124"/>
      <c r="SGT14" s="124"/>
      <c r="SGU14" s="124"/>
      <c r="SGV14" s="124"/>
      <c r="SGW14" s="124"/>
      <c r="SGX14" s="124"/>
      <c r="SGY14" s="124"/>
      <c r="SGZ14" s="124"/>
      <c r="SHA14" s="124"/>
      <c r="SHB14" s="124"/>
      <c r="SHC14" s="124"/>
      <c r="SHD14" s="124"/>
      <c r="SHE14" s="124"/>
      <c r="SHF14" s="124"/>
      <c r="SHG14" s="124"/>
      <c r="SHH14" s="124"/>
      <c r="SHI14" s="124"/>
      <c r="SHJ14" s="124"/>
      <c r="SHK14" s="124"/>
      <c r="SHL14" s="124"/>
      <c r="SHM14" s="124"/>
      <c r="SHN14" s="124"/>
      <c r="SHO14" s="124"/>
      <c r="SHP14" s="124"/>
      <c r="SHQ14" s="124"/>
      <c r="SHR14" s="124"/>
      <c r="SHS14" s="124"/>
      <c r="SHT14" s="124"/>
      <c r="SHU14" s="124"/>
      <c r="SHV14" s="124"/>
      <c r="SHW14" s="124"/>
      <c r="SHX14" s="124"/>
      <c r="SHY14" s="124"/>
      <c r="SHZ14" s="124"/>
      <c r="SIA14" s="124"/>
      <c r="SIB14" s="124"/>
      <c r="SIC14" s="124"/>
      <c r="SID14" s="124"/>
      <c r="SIE14" s="124"/>
      <c r="SIF14" s="124"/>
      <c r="SIG14" s="124"/>
      <c r="SIH14" s="124"/>
      <c r="SII14" s="124"/>
      <c r="SIJ14" s="124"/>
      <c r="SIK14" s="124"/>
      <c r="SIL14" s="124"/>
      <c r="SIM14" s="124"/>
      <c r="SIN14" s="124"/>
      <c r="SIO14" s="124"/>
      <c r="SIP14" s="124"/>
      <c r="SIQ14" s="124"/>
      <c r="SIR14" s="124"/>
      <c r="SIS14" s="124"/>
      <c r="SIT14" s="124"/>
      <c r="SIU14" s="124"/>
      <c r="SIV14" s="124"/>
      <c r="SIW14" s="124"/>
      <c r="SIX14" s="124"/>
      <c r="SIY14" s="124"/>
      <c r="SIZ14" s="124"/>
      <c r="SJA14" s="124"/>
      <c r="SJB14" s="124"/>
      <c r="SJC14" s="124"/>
      <c r="SJD14" s="124"/>
      <c r="SJE14" s="124"/>
      <c r="SJF14" s="124"/>
      <c r="SJG14" s="124"/>
      <c r="SJH14" s="124"/>
      <c r="SJI14" s="124"/>
      <c r="SJJ14" s="124"/>
      <c r="SJK14" s="124"/>
      <c r="SJL14" s="124"/>
      <c r="SJM14" s="124"/>
      <c r="SJN14" s="124"/>
      <c r="SJO14" s="124"/>
      <c r="SJP14" s="124"/>
      <c r="SJQ14" s="124"/>
      <c r="SJR14" s="124"/>
      <c r="SJS14" s="124"/>
      <c r="SJT14" s="124"/>
      <c r="SJU14" s="124"/>
      <c r="SJV14" s="124"/>
      <c r="SJW14" s="124"/>
      <c r="SJX14" s="124"/>
      <c r="SJY14" s="124"/>
      <c r="SJZ14" s="124"/>
      <c r="SKA14" s="124"/>
      <c r="SKB14" s="124"/>
      <c r="SKC14" s="124"/>
      <c r="SKD14" s="124"/>
      <c r="SKE14" s="124"/>
      <c r="SKF14" s="124"/>
      <c r="SKG14" s="124"/>
      <c r="SKH14" s="124"/>
      <c r="SKI14" s="124"/>
      <c r="SKJ14" s="124"/>
      <c r="SKK14" s="124"/>
      <c r="SKL14" s="124"/>
      <c r="SKM14" s="124"/>
      <c r="SKN14" s="124"/>
      <c r="SKO14" s="124"/>
      <c r="SKP14" s="124"/>
      <c r="SKQ14" s="124"/>
      <c r="SKR14" s="124"/>
      <c r="SKS14" s="124"/>
      <c r="SKT14" s="124"/>
      <c r="SKU14" s="124"/>
      <c r="SKV14" s="124"/>
      <c r="SKW14" s="124"/>
      <c r="SKX14" s="124"/>
      <c r="SKY14" s="124"/>
      <c r="SKZ14" s="124"/>
      <c r="SLA14" s="124"/>
      <c r="SLB14" s="124"/>
      <c r="SLC14" s="124"/>
      <c r="SLD14" s="124"/>
      <c r="SLE14" s="124"/>
      <c r="SLF14" s="124"/>
      <c r="SLG14" s="124"/>
      <c r="SLH14" s="124"/>
      <c r="SLI14" s="124"/>
      <c r="SLJ14" s="124"/>
      <c r="SLK14" s="124"/>
      <c r="SLL14" s="124"/>
      <c r="SLM14" s="124"/>
      <c r="SLN14" s="124"/>
      <c r="SLO14" s="124"/>
      <c r="SLP14" s="124"/>
      <c r="SLQ14" s="124"/>
      <c r="SLR14" s="124"/>
      <c r="SLS14" s="124"/>
      <c r="SLT14" s="124"/>
      <c r="SLU14" s="124"/>
      <c r="SLV14" s="124"/>
      <c r="SLW14" s="124"/>
      <c r="SLX14" s="124"/>
      <c r="SLY14" s="124"/>
      <c r="SLZ14" s="124"/>
      <c r="SMA14" s="124"/>
      <c r="SMB14" s="124"/>
      <c r="SMC14" s="124"/>
      <c r="SMD14" s="124"/>
      <c r="SME14" s="124"/>
      <c r="SMF14" s="124"/>
      <c r="SMG14" s="124"/>
      <c r="SMH14" s="124"/>
      <c r="SMI14" s="124"/>
      <c r="SMJ14" s="124"/>
      <c r="SMK14" s="124"/>
      <c r="SML14" s="124"/>
      <c r="SMM14" s="124"/>
      <c r="SMN14" s="124"/>
      <c r="SMO14" s="124"/>
      <c r="SMP14" s="124"/>
      <c r="SMQ14" s="124"/>
      <c r="SMR14" s="124"/>
      <c r="SMS14" s="124"/>
      <c r="SMT14" s="124"/>
      <c r="SMU14" s="124"/>
      <c r="SMV14" s="124"/>
      <c r="SMW14" s="124"/>
      <c r="SMX14" s="124"/>
      <c r="SMY14" s="124"/>
      <c r="SMZ14" s="124"/>
      <c r="SNA14" s="124"/>
      <c r="SNB14" s="124"/>
      <c r="SNC14" s="124"/>
      <c r="SND14" s="124"/>
      <c r="SNE14" s="124"/>
      <c r="SNF14" s="124"/>
      <c r="SNG14" s="124"/>
      <c r="SNH14" s="124"/>
      <c r="SNI14" s="124"/>
      <c r="SNJ14" s="124"/>
      <c r="SNK14" s="124"/>
      <c r="SNL14" s="124"/>
      <c r="SNM14" s="124"/>
      <c r="SNN14" s="124"/>
      <c r="SNO14" s="124"/>
      <c r="SNP14" s="124"/>
      <c r="SNQ14" s="124"/>
      <c r="SNR14" s="124"/>
      <c r="SNS14" s="124"/>
      <c r="SNT14" s="124"/>
      <c r="SNU14" s="124"/>
      <c r="SNV14" s="124"/>
      <c r="SNW14" s="124"/>
      <c r="SNX14" s="124"/>
      <c r="SNY14" s="124"/>
      <c r="SNZ14" s="124"/>
      <c r="SOA14" s="124"/>
      <c r="SOB14" s="124"/>
      <c r="SOC14" s="124"/>
      <c r="SOD14" s="124"/>
      <c r="SOE14" s="124"/>
      <c r="SOF14" s="124"/>
      <c r="SOG14" s="124"/>
      <c r="SOH14" s="124"/>
      <c r="SOI14" s="124"/>
      <c r="SOJ14" s="124"/>
      <c r="SOK14" s="124"/>
      <c r="SOL14" s="124"/>
      <c r="SOM14" s="124"/>
      <c r="SON14" s="124"/>
      <c r="SOO14" s="124"/>
      <c r="SOP14" s="124"/>
      <c r="SOQ14" s="124"/>
      <c r="SOR14" s="124"/>
      <c r="SOS14" s="124"/>
      <c r="SOT14" s="124"/>
      <c r="SOU14" s="124"/>
      <c r="SOV14" s="124"/>
      <c r="SOW14" s="124"/>
      <c r="SOX14" s="124"/>
      <c r="SOY14" s="124"/>
      <c r="SOZ14" s="124"/>
      <c r="SPA14" s="124"/>
      <c r="SPB14" s="124"/>
      <c r="SPC14" s="124"/>
      <c r="SPD14" s="124"/>
      <c r="SPE14" s="124"/>
      <c r="SPF14" s="124"/>
      <c r="SPG14" s="124"/>
      <c r="SPH14" s="124"/>
      <c r="SPI14" s="124"/>
      <c r="SPJ14" s="124"/>
      <c r="SPK14" s="124"/>
      <c r="SPL14" s="124"/>
      <c r="SPM14" s="124"/>
      <c r="SPN14" s="124"/>
      <c r="SPO14" s="124"/>
      <c r="SPP14" s="124"/>
      <c r="SPQ14" s="124"/>
      <c r="SPR14" s="124"/>
      <c r="SPS14" s="124"/>
      <c r="SPT14" s="124"/>
      <c r="SPU14" s="124"/>
      <c r="SPV14" s="124"/>
      <c r="SPW14" s="124"/>
      <c r="SPX14" s="124"/>
      <c r="SPY14" s="124"/>
      <c r="SPZ14" s="124"/>
      <c r="SQA14" s="124"/>
      <c r="SQB14" s="124"/>
      <c r="SQC14" s="124"/>
      <c r="SQD14" s="124"/>
      <c r="SQE14" s="124"/>
      <c r="SQF14" s="124"/>
      <c r="SQG14" s="124"/>
      <c r="SQH14" s="124"/>
      <c r="SQI14" s="124"/>
      <c r="SQJ14" s="124"/>
      <c r="SQK14" s="124"/>
      <c r="SQL14" s="124"/>
      <c r="SQM14" s="124"/>
      <c r="SQN14" s="124"/>
      <c r="SQO14" s="124"/>
      <c r="SQP14" s="124"/>
      <c r="SQQ14" s="124"/>
      <c r="SQR14" s="124"/>
      <c r="SQS14" s="124"/>
      <c r="SQT14" s="124"/>
      <c r="SQU14" s="124"/>
      <c r="SQV14" s="124"/>
      <c r="SQW14" s="124"/>
      <c r="SQX14" s="124"/>
      <c r="SQY14" s="124"/>
      <c r="SQZ14" s="124"/>
      <c r="SRA14" s="124"/>
      <c r="SRB14" s="124"/>
      <c r="SRC14" s="124"/>
      <c r="SRD14" s="124"/>
      <c r="SRE14" s="124"/>
      <c r="SRF14" s="124"/>
      <c r="SRG14" s="124"/>
      <c r="SRH14" s="124"/>
      <c r="SRI14" s="124"/>
      <c r="SRJ14" s="124"/>
      <c r="SRK14" s="124"/>
      <c r="SRL14" s="124"/>
      <c r="SRM14" s="124"/>
      <c r="SRN14" s="124"/>
      <c r="SRO14" s="124"/>
      <c r="SRP14" s="124"/>
      <c r="SRQ14" s="124"/>
      <c r="SRR14" s="124"/>
      <c r="SRS14" s="124"/>
      <c r="SRT14" s="124"/>
      <c r="SRU14" s="124"/>
      <c r="SRV14" s="124"/>
      <c r="SRW14" s="124"/>
      <c r="SRX14" s="124"/>
      <c r="SRY14" s="124"/>
      <c r="SRZ14" s="124"/>
      <c r="SSA14" s="124"/>
      <c r="SSB14" s="124"/>
      <c r="SSC14" s="124"/>
      <c r="SSD14" s="124"/>
      <c r="SSE14" s="124"/>
      <c r="SSF14" s="124"/>
      <c r="SSG14" s="124"/>
      <c r="SSH14" s="124"/>
      <c r="SSI14" s="124"/>
      <c r="SSJ14" s="124"/>
      <c r="SSK14" s="124"/>
      <c r="SSL14" s="124"/>
      <c r="SSM14" s="124"/>
      <c r="SSN14" s="124"/>
      <c r="SSO14" s="124"/>
      <c r="SSP14" s="124"/>
      <c r="SSQ14" s="124"/>
      <c r="SSR14" s="124"/>
      <c r="SSS14" s="124"/>
      <c r="SST14" s="124"/>
      <c r="SSU14" s="124"/>
      <c r="SSV14" s="124"/>
      <c r="SSW14" s="124"/>
      <c r="SSX14" s="124"/>
      <c r="SSY14" s="124"/>
      <c r="SSZ14" s="124"/>
      <c r="STA14" s="124"/>
      <c r="STB14" s="124"/>
      <c r="STC14" s="124"/>
      <c r="STD14" s="124"/>
      <c r="STE14" s="124"/>
      <c r="STF14" s="124"/>
      <c r="STG14" s="124"/>
      <c r="STH14" s="124"/>
      <c r="STI14" s="124"/>
      <c r="STJ14" s="124"/>
      <c r="STK14" s="124"/>
      <c r="STL14" s="124"/>
      <c r="STM14" s="124"/>
      <c r="STN14" s="124"/>
      <c r="STO14" s="124"/>
      <c r="STP14" s="124"/>
      <c r="STQ14" s="124"/>
      <c r="STR14" s="124"/>
      <c r="STS14" s="124"/>
      <c r="STT14" s="124"/>
      <c r="STU14" s="124"/>
      <c r="STV14" s="124"/>
      <c r="STW14" s="124"/>
      <c r="STX14" s="124"/>
      <c r="STY14" s="124"/>
      <c r="STZ14" s="124"/>
      <c r="SUA14" s="124"/>
      <c r="SUB14" s="124"/>
      <c r="SUC14" s="124"/>
      <c r="SUD14" s="124"/>
      <c r="SUE14" s="124"/>
      <c r="SUF14" s="124"/>
      <c r="SUG14" s="124"/>
      <c r="SUH14" s="124"/>
      <c r="SUI14" s="124"/>
      <c r="SUJ14" s="124"/>
      <c r="SUK14" s="124"/>
      <c r="SUL14" s="124"/>
      <c r="SUM14" s="124"/>
      <c r="SUN14" s="124"/>
      <c r="SUO14" s="124"/>
      <c r="SUP14" s="124"/>
      <c r="SUQ14" s="124"/>
      <c r="SUR14" s="124"/>
      <c r="SUS14" s="124"/>
      <c r="SUT14" s="124"/>
      <c r="SUU14" s="124"/>
      <c r="SUV14" s="124"/>
      <c r="SUW14" s="124"/>
      <c r="SUX14" s="124"/>
      <c r="SUY14" s="124"/>
      <c r="SUZ14" s="124"/>
      <c r="SVA14" s="124"/>
      <c r="SVB14" s="124"/>
      <c r="SVC14" s="124"/>
      <c r="SVD14" s="124"/>
      <c r="SVE14" s="124"/>
      <c r="SVF14" s="124"/>
      <c r="SVG14" s="124"/>
      <c r="SVH14" s="124"/>
      <c r="SVI14" s="124"/>
      <c r="SVJ14" s="124"/>
      <c r="SVK14" s="124"/>
      <c r="SVL14" s="124"/>
      <c r="SVM14" s="124"/>
      <c r="SVN14" s="124"/>
      <c r="SVO14" s="124"/>
      <c r="SVP14" s="124"/>
      <c r="SVQ14" s="124"/>
      <c r="SVR14" s="124"/>
      <c r="SVS14" s="124"/>
      <c r="SVT14" s="124"/>
      <c r="SVU14" s="124"/>
      <c r="SVV14" s="124"/>
      <c r="SVW14" s="124"/>
      <c r="SVX14" s="124"/>
      <c r="SVY14" s="124"/>
      <c r="SVZ14" s="124"/>
      <c r="SWA14" s="124"/>
      <c r="SWB14" s="124"/>
      <c r="SWC14" s="124"/>
      <c r="SWD14" s="124"/>
      <c r="SWE14" s="124"/>
      <c r="SWF14" s="124"/>
      <c r="SWG14" s="124"/>
      <c r="SWH14" s="124"/>
      <c r="SWI14" s="124"/>
      <c r="SWJ14" s="124"/>
      <c r="SWK14" s="124"/>
      <c r="SWL14" s="124"/>
      <c r="SWM14" s="124"/>
      <c r="SWN14" s="124"/>
      <c r="SWO14" s="124"/>
      <c r="SWP14" s="124"/>
      <c r="SWQ14" s="124"/>
      <c r="SWR14" s="124"/>
      <c r="SWS14" s="124"/>
      <c r="SWT14" s="124"/>
      <c r="SWU14" s="124"/>
      <c r="SWV14" s="124"/>
      <c r="SWW14" s="124"/>
      <c r="SWX14" s="124"/>
      <c r="SWY14" s="124"/>
      <c r="SWZ14" s="124"/>
      <c r="SXA14" s="124"/>
      <c r="SXB14" s="124"/>
      <c r="SXC14" s="124"/>
      <c r="SXD14" s="124"/>
      <c r="SXE14" s="124"/>
      <c r="SXF14" s="124"/>
      <c r="SXG14" s="124"/>
      <c r="SXH14" s="124"/>
      <c r="SXI14" s="124"/>
      <c r="SXJ14" s="124"/>
      <c r="SXK14" s="124"/>
      <c r="SXL14" s="124"/>
      <c r="SXM14" s="124"/>
      <c r="SXN14" s="124"/>
      <c r="SXO14" s="124"/>
      <c r="SXP14" s="124"/>
      <c r="SXQ14" s="124"/>
      <c r="SXR14" s="124"/>
      <c r="SXS14" s="124"/>
      <c r="SXT14" s="124"/>
      <c r="SXU14" s="124"/>
      <c r="SXV14" s="124"/>
      <c r="SXW14" s="124"/>
      <c r="SXX14" s="124"/>
      <c r="SXY14" s="124"/>
      <c r="SXZ14" s="124"/>
      <c r="SYA14" s="124"/>
      <c r="SYB14" s="124"/>
      <c r="SYC14" s="124"/>
      <c r="SYD14" s="124"/>
      <c r="SYE14" s="124"/>
      <c r="SYF14" s="124"/>
      <c r="SYG14" s="124"/>
      <c r="SYH14" s="124"/>
      <c r="SYI14" s="124"/>
      <c r="SYJ14" s="124"/>
      <c r="SYK14" s="124"/>
      <c r="SYL14" s="124"/>
      <c r="SYM14" s="124"/>
      <c r="SYN14" s="124"/>
      <c r="SYO14" s="124"/>
      <c r="SYP14" s="124"/>
      <c r="SYQ14" s="124"/>
      <c r="SYR14" s="124"/>
      <c r="SYS14" s="124"/>
      <c r="SYT14" s="124"/>
      <c r="SYU14" s="124"/>
      <c r="SYV14" s="124"/>
      <c r="SYW14" s="124"/>
      <c r="SYX14" s="124"/>
      <c r="SYY14" s="124"/>
      <c r="SYZ14" s="124"/>
      <c r="SZA14" s="124"/>
      <c r="SZB14" s="124"/>
      <c r="SZC14" s="124"/>
      <c r="SZD14" s="124"/>
      <c r="SZE14" s="124"/>
      <c r="SZF14" s="124"/>
      <c r="SZG14" s="124"/>
      <c r="SZH14" s="124"/>
      <c r="SZI14" s="124"/>
      <c r="SZJ14" s="124"/>
      <c r="SZK14" s="124"/>
      <c r="SZL14" s="124"/>
      <c r="SZM14" s="124"/>
      <c r="SZN14" s="124"/>
      <c r="SZO14" s="124"/>
      <c r="SZP14" s="124"/>
      <c r="SZQ14" s="124"/>
      <c r="SZR14" s="124"/>
      <c r="SZS14" s="124"/>
      <c r="SZT14" s="124"/>
      <c r="SZU14" s="124"/>
      <c r="SZV14" s="124"/>
      <c r="SZW14" s="124"/>
      <c r="SZX14" s="124"/>
      <c r="SZY14" s="124"/>
      <c r="SZZ14" s="124"/>
      <c r="TAA14" s="124"/>
      <c r="TAB14" s="124"/>
      <c r="TAC14" s="124"/>
      <c r="TAD14" s="124"/>
      <c r="TAE14" s="124"/>
      <c r="TAF14" s="124"/>
      <c r="TAG14" s="124"/>
      <c r="TAH14" s="124"/>
      <c r="TAI14" s="124"/>
      <c r="TAJ14" s="124"/>
      <c r="TAK14" s="124"/>
      <c r="TAL14" s="124"/>
      <c r="TAM14" s="124"/>
      <c r="TAN14" s="124"/>
      <c r="TAO14" s="124"/>
      <c r="TAP14" s="124"/>
      <c r="TAQ14" s="124"/>
      <c r="TAR14" s="124"/>
      <c r="TAS14" s="124"/>
      <c r="TAT14" s="124"/>
      <c r="TAU14" s="124"/>
      <c r="TAV14" s="124"/>
      <c r="TAW14" s="124"/>
      <c r="TAX14" s="124"/>
      <c r="TAY14" s="124"/>
      <c r="TAZ14" s="124"/>
      <c r="TBA14" s="124"/>
      <c r="TBB14" s="124"/>
      <c r="TBC14" s="124"/>
      <c r="TBD14" s="124"/>
      <c r="TBE14" s="124"/>
      <c r="TBF14" s="124"/>
      <c r="TBG14" s="124"/>
      <c r="TBH14" s="124"/>
      <c r="TBI14" s="124"/>
      <c r="TBJ14" s="124"/>
      <c r="TBK14" s="124"/>
      <c r="TBL14" s="124"/>
      <c r="TBM14" s="124"/>
      <c r="TBN14" s="124"/>
      <c r="TBO14" s="124"/>
      <c r="TBP14" s="124"/>
      <c r="TBQ14" s="124"/>
      <c r="TBR14" s="124"/>
      <c r="TBS14" s="124"/>
      <c r="TBT14" s="124"/>
      <c r="TBU14" s="124"/>
      <c r="TBV14" s="124"/>
      <c r="TBW14" s="124"/>
      <c r="TBX14" s="124"/>
      <c r="TBY14" s="124"/>
      <c r="TBZ14" s="124"/>
      <c r="TCA14" s="124"/>
      <c r="TCB14" s="124"/>
      <c r="TCC14" s="124"/>
      <c r="TCD14" s="124"/>
      <c r="TCE14" s="124"/>
      <c r="TCF14" s="124"/>
      <c r="TCG14" s="124"/>
      <c r="TCH14" s="124"/>
      <c r="TCI14" s="124"/>
      <c r="TCJ14" s="124"/>
      <c r="TCK14" s="124"/>
      <c r="TCL14" s="124"/>
      <c r="TCM14" s="124"/>
      <c r="TCN14" s="124"/>
      <c r="TCO14" s="124"/>
      <c r="TCP14" s="124"/>
      <c r="TCQ14" s="124"/>
      <c r="TCR14" s="124"/>
      <c r="TCS14" s="124"/>
      <c r="TCT14" s="124"/>
      <c r="TCU14" s="124"/>
      <c r="TCV14" s="124"/>
      <c r="TCW14" s="124"/>
      <c r="TCX14" s="124"/>
      <c r="TCY14" s="124"/>
      <c r="TCZ14" s="124"/>
      <c r="TDA14" s="124"/>
      <c r="TDB14" s="124"/>
      <c r="TDC14" s="124"/>
      <c r="TDD14" s="124"/>
      <c r="TDE14" s="124"/>
      <c r="TDF14" s="124"/>
      <c r="TDG14" s="124"/>
      <c r="TDH14" s="124"/>
      <c r="TDI14" s="124"/>
      <c r="TDJ14" s="124"/>
      <c r="TDK14" s="124"/>
      <c r="TDL14" s="124"/>
      <c r="TDM14" s="124"/>
      <c r="TDN14" s="124"/>
      <c r="TDO14" s="124"/>
      <c r="TDP14" s="124"/>
      <c r="TDQ14" s="124"/>
      <c r="TDR14" s="124"/>
      <c r="TDS14" s="124"/>
      <c r="TDT14" s="124"/>
      <c r="TDU14" s="124"/>
      <c r="TDV14" s="124"/>
      <c r="TDW14" s="124"/>
      <c r="TDX14" s="124"/>
      <c r="TDY14" s="124"/>
      <c r="TDZ14" s="124"/>
      <c r="TEA14" s="124"/>
      <c r="TEB14" s="124"/>
      <c r="TEC14" s="124"/>
      <c r="TED14" s="124"/>
      <c r="TEE14" s="124"/>
      <c r="TEF14" s="124"/>
      <c r="TEG14" s="124"/>
      <c r="TEH14" s="124"/>
      <c r="TEI14" s="124"/>
      <c r="TEJ14" s="124"/>
      <c r="TEK14" s="124"/>
      <c r="TEL14" s="124"/>
      <c r="TEM14" s="124"/>
      <c r="TEN14" s="124"/>
      <c r="TEO14" s="124"/>
      <c r="TEP14" s="124"/>
      <c r="TEQ14" s="124"/>
      <c r="TER14" s="124"/>
      <c r="TES14" s="124"/>
      <c r="TET14" s="124"/>
      <c r="TEU14" s="124"/>
      <c r="TEV14" s="124"/>
      <c r="TEW14" s="124"/>
      <c r="TEX14" s="124"/>
      <c r="TEY14" s="124"/>
      <c r="TEZ14" s="124"/>
      <c r="TFA14" s="124"/>
      <c r="TFB14" s="124"/>
      <c r="TFC14" s="124"/>
      <c r="TFD14" s="124"/>
      <c r="TFE14" s="124"/>
      <c r="TFF14" s="124"/>
      <c r="TFG14" s="124"/>
      <c r="TFH14" s="124"/>
      <c r="TFI14" s="124"/>
      <c r="TFJ14" s="124"/>
      <c r="TFK14" s="124"/>
      <c r="TFL14" s="124"/>
      <c r="TFM14" s="124"/>
      <c r="TFN14" s="124"/>
      <c r="TFO14" s="124"/>
      <c r="TFP14" s="124"/>
      <c r="TFQ14" s="124"/>
      <c r="TFR14" s="124"/>
      <c r="TFS14" s="124"/>
      <c r="TFT14" s="124"/>
      <c r="TFU14" s="124"/>
      <c r="TFV14" s="124"/>
      <c r="TFW14" s="124"/>
      <c r="TFX14" s="124"/>
      <c r="TFY14" s="124"/>
      <c r="TFZ14" s="124"/>
      <c r="TGA14" s="124"/>
      <c r="TGB14" s="124"/>
      <c r="TGC14" s="124"/>
      <c r="TGD14" s="124"/>
      <c r="TGE14" s="124"/>
      <c r="TGF14" s="124"/>
      <c r="TGG14" s="124"/>
      <c r="TGH14" s="124"/>
      <c r="TGI14" s="124"/>
      <c r="TGJ14" s="124"/>
      <c r="TGK14" s="124"/>
      <c r="TGL14" s="124"/>
      <c r="TGM14" s="124"/>
      <c r="TGN14" s="124"/>
      <c r="TGO14" s="124"/>
      <c r="TGP14" s="124"/>
      <c r="TGQ14" s="124"/>
      <c r="TGR14" s="124"/>
      <c r="TGS14" s="124"/>
      <c r="TGT14" s="124"/>
      <c r="TGU14" s="124"/>
      <c r="TGV14" s="124"/>
      <c r="TGW14" s="124"/>
      <c r="TGX14" s="124"/>
      <c r="TGY14" s="124"/>
      <c r="TGZ14" s="124"/>
      <c r="THA14" s="124"/>
      <c r="THB14" s="124"/>
      <c r="THC14" s="124"/>
      <c r="THD14" s="124"/>
      <c r="THE14" s="124"/>
      <c r="THF14" s="124"/>
      <c r="THG14" s="124"/>
      <c r="THH14" s="124"/>
      <c r="THI14" s="124"/>
      <c r="THJ14" s="124"/>
      <c r="THK14" s="124"/>
      <c r="THL14" s="124"/>
      <c r="THM14" s="124"/>
      <c r="THN14" s="124"/>
      <c r="THO14" s="124"/>
      <c r="THP14" s="124"/>
      <c r="THQ14" s="124"/>
      <c r="THR14" s="124"/>
      <c r="THS14" s="124"/>
      <c r="THT14" s="124"/>
      <c r="THU14" s="124"/>
      <c r="THV14" s="124"/>
      <c r="THW14" s="124"/>
      <c r="THX14" s="124"/>
      <c r="THY14" s="124"/>
      <c r="THZ14" s="124"/>
      <c r="TIA14" s="124"/>
      <c r="TIB14" s="124"/>
      <c r="TIC14" s="124"/>
      <c r="TID14" s="124"/>
      <c r="TIE14" s="124"/>
      <c r="TIF14" s="124"/>
      <c r="TIG14" s="124"/>
      <c r="TIH14" s="124"/>
      <c r="TII14" s="124"/>
      <c r="TIJ14" s="124"/>
      <c r="TIK14" s="124"/>
      <c r="TIL14" s="124"/>
      <c r="TIM14" s="124"/>
      <c r="TIN14" s="124"/>
      <c r="TIO14" s="124"/>
      <c r="TIP14" s="124"/>
      <c r="TIQ14" s="124"/>
      <c r="TIR14" s="124"/>
      <c r="TIS14" s="124"/>
      <c r="TIT14" s="124"/>
      <c r="TIU14" s="124"/>
      <c r="TIV14" s="124"/>
      <c r="TIW14" s="124"/>
      <c r="TIX14" s="124"/>
      <c r="TIY14" s="124"/>
      <c r="TIZ14" s="124"/>
      <c r="TJA14" s="124"/>
      <c r="TJB14" s="124"/>
      <c r="TJC14" s="124"/>
      <c r="TJD14" s="124"/>
      <c r="TJE14" s="124"/>
      <c r="TJF14" s="124"/>
      <c r="TJG14" s="124"/>
      <c r="TJH14" s="124"/>
      <c r="TJI14" s="124"/>
      <c r="TJJ14" s="124"/>
      <c r="TJK14" s="124"/>
      <c r="TJL14" s="124"/>
      <c r="TJM14" s="124"/>
      <c r="TJN14" s="124"/>
      <c r="TJO14" s="124"/>
      <c r="TJP14" s="124"/>
      <c r="TJQ14" s="124"/>
      <c r="TJR14" s="124"/>
      <c r="TJS14" s="124"/>
      <c r="TJT14" s="124"/>
      <c r="TJU14" s="124"/>
      <c r="TJV14" s="124"/>
      <c r="TJW14" s="124"/>
      <c r="TJX14" s="124"/>
      <c r="TJY14" s="124"/>
      <c r="TJZ14" s="124"/>
      <c r="TKA14" s="124"/>
      <c r="TKB14" s="124"/>
      <c r="TKC14" s="124"/>
      <c r="TKD14" s="124"/>
      <c r="TKE14" s="124"/>
      <c r="TKF14" s="124"/>
      <c r="TKG14" s="124"/>
      <c r="TKH14" s="124"/>
      <c r="TKI14" s="124"/>
      <c r="TKJ14" s="124"/>
      <c r="TKK14" s="124"/>
      <c r="TKL14" s="124"/>
      <c r="TKM14" s="124"/>
      <c r="TKN14" s="124"/>
      <c r="TKO14" s="124"/>
      <c r="TKP14" s="124"/>
      <c r="TKQ14" s="124"/>
      <c r="TKR14" s="124"/>
      <c r="TKS14" s="124"/>
      <c r="TKT14" s="124"/>
      <c r="TKU14" s="124"/>
      <c r="TKV14" s="124"/>
      <c r="TKW14" s="124"/>
      <c r="TKX14" s="124"/>
      <c r="TKY14" s="124"/>
      <c r="TKZ14" s="124"/>
      <c r="TLA14" s="124"/>
      <c r="TLB14" s="124"/>
      <c r="TLC14" s="124"/>
      <c r="TLD14" s="124"/>
      <c r="TLE14" s="124"/>
      <c r="TLF14" s="124"/>
      <c r="TLG14" s="124"/>
      <c r="TLH14" s="124"/>
      <c r="TLI14" s="124"/>
      <c r="TLJ14" s="124"/>
      <c r="TLK14" s="124"/>
      <c r="TLL14" s="124"/>
      <c r="TLM14" s="124"/>
      <c r="TLN14" s="124"/>
      <c r="TLO14" s="124"/>
      <c r="TLP14" s="124"/>
      <c r="TLQ14" s="124"/>
      <c r="TLR14" s="124"/>
      <c r="TLS14" s="124"/>
      <c r="TLT14" s="124"/>
      <c r="TLU14" s="124"/>
      <c r="TLV14" s="124"/>
      <c r="TLW14" s="124"/>
      <c r="TLX14" s="124"/>
      <c r="TLY14" s="124"/>
      <c r="TLZ14" s="124"/>
      <c r="TMA14" s="124"/>
      <c r="TMB14" s="124"/>
      <c r="TMC14" s="124"/>
      <c r="TMD14" s="124"/>
      <c r="TME14" s="124"/>
      <c r="TMF14" s="124"/>
      <c r="TMG14" s="124"/>
      <c r="TMH14" s="124"/>
      <c r="TMI14" s="124"/>
      <c r="TMJ14" s="124"/>
      <c r="TMK14" s="124"/>
      <c r="TML14" s="124"/>
      <c r="TMM14" s="124"/>
      <c r="TMN14" s="124"/>
      <c r="TMO14" s="124"/>
      <c r="TMP14" s="124"/>
      <c r="TMQ14" s="124"/>
      <c r="TMR14" s="124"/>
      <c r="TMS14" s="124"/>
      <c r="TMT14" s="124"/>
      <c r="TMU14" s="124"/>
      <c r="TMV14" s="124"/>
      <c r="TMW14" s="124"/>
      <c r="TMX14" s="124"/>
      <c r="TMY14" s="124"/>
      <c r="TMZ14" s="124"/>
      <c r="TNA14" s="124"/>
      <c r="TNB14" s="124"/>
      <c r="TNC14" s="124"/>
      <c r="TND14" s="124"/>
      <c r="TNE14" s="124"/>
      <c r="TNF14" s="124"/>
      <c r="TNG14" s="124"/>
      <c r="TNH14" s="124"/>
      <c r="TNI14" s="124"/>
      <c r="TNJ14" s="124"/>
      <c r="TNK14" s="124"/>
      <c r="TNL14" s="124"/>
      <c r="TNM14" s="124"/>
      <c r="TNN14" s="124"/>
      <c r="TNO14" s="124"/>
      <c r="TNP14" s="124"/>
      <c r="TNQ14" s="124"/>
      <c r="TNR14" s="124"/>
      <c r="TNS14" s="124"/>
      <c r="TNT14" s="124"/>
      <c r="TNU14" s="124"/>
      <c r="TNV14" s="124"/>
      <c r="TNW14" s="124"/>
      <c r="TNX14" s="124"/>
      <c r="TNY14" s="124"/>
      <c r="TNZ14" s="124"/>
      <c r="TOA14" s="124"/>
      <c r="TOB14" s="124"/>
      <c r="TOC14" s="124"/>
      <c r="TOD14" s="124"/>
      <c r="TOE14" s="124"/>
      <c r="TOF14" s="124"/>
      <c r="TOG14" s="124"/>
      <c r="TOH14" s="124"/>
      <c r="TOI14" s="124"/>
      <c r="TOJ14" s="124"/>
      <c r="TOK14" s="124"/>
      <c r="TOL14" s="124"/>
      <c r="TOM14" s="124"/>
      <c r="TON14" s="124"/>
      <c r="TOO14" s="124"/>
      <c r="TOP14" s="124"/>
      <c r="TOQ14" s="124"/>
      <c r="TOR14" s="124"/>
      <c r="TOS14" s="124"/>
      <c r="TOT14" s="124"/>
      <c r="TOU14" s="124"/>
      <c r="TOV14" s="124"/>
      <c r="TOW14" s="124"/>
      <c r="TOX14" s="124"/>
      <c r="TOY14" s="124"/>
      <c r="TOZ14" s="124"/>
      <c r="TPA14" s="124"/>
      <c r="TPB14" s="124"/>
      <c r="TPC14" s="124"/>
      <c r="TPD14" s="124"/>
      <c r="TPE14" s="124"/>
      <c r="TPF14" s="124"/>
      <c r="TPG14" s="124"/>
      <c r="TPH14" s="124"/>
      <c r="TPI14" s="124"/>
      <c r="TPJ14" s="124"/>
      <c r="TPK14" s="124"/>
      <c r="TPL14" s="124"/>
      <c r="TPM14" s="124"/>
      <c r="TPN14" s="124"/>
      <c r="TPO14" s="124"/>
      <c r="TPP14" s="124"/>
      <c r="TPQ14" s="124"/>
      <c r="TPR14" s="124"/>
      <c r="TPS14" s="124"/>
      <c r="TPT14" s="124"/>
      <c r="TPU14" s="124"/>
      <c r="TPV14" s="124"/>
      <c r="TPW14" s="124"/>
      <c r="TPX14" s="124"/>
      <c r="TPY14" s="124"/>
      <c r="TPZ14" s="124"/>
      <c r="TQA14" s="124"/>
      <c r="TQB14" s="124"/>
      <c r="TQC14" s="124"/>
      <c r="TQD14" s="124"/>
      <c r="TQE14" s="124"/>
      <c r="TQF14" s="124"/>
      <c r="TQG14" s="124"/>
      <c r="TQH14" s="124"/>
      <c r="TQI14" s="124"/>
      <c r="TQJ14" s="124"/>
      <c r="TQK14" s="124"/>
      <c r="TQL14" s="124"/>
      <c r="TQM14" s="124"/>
      <c r="TQN14" s="124"/>
      <c r="TQO14" s="124"/>
      <c r="TQP14" s="124"/>
      <c r="TQQ14" s="124"/>
      <c r="TQR14" s="124"/>
      <c r="TQS14" s="124"/>
      <c r="TQT14" s="124"/>
      <c r="TQU14" s="124"/>
      <c r="TQV14" s="124"/>
      <c r="TQW14" s="124"/>
      <c r="TQX14" s="124"/>
      <c r="TQY14" s="124"/>
      <c r="TQZ14" s="124"/>
      <c r="TRA14" s="124"/>
      <c r="TRB14" s="124"/>
      <c r="TRC14" s="124"/>
      <c r="TRD14" s="124"/>
      <c r="TRE14" s="124"/>
      <c r="TRF14" s="124"/>
      <c r="TRG14" s="124"/>
      <c r="TRH14" s="124"/>
      <c r="TRI14" s="124"/>
      <c r="TRJ14" s="124"/>
      <c r="TRK14" s="124"/>
      <c r="TRL14" s="124"/>
      <c r="TRM14" s="124"/>
      <c r="TRN14" s="124"/>
      <c r="TRO14" s="124"/>
      <c r="TRP14" s="124"/>
      <c r="TRQ14" s="124"/>
      <c r="TRR14" s="124"/>
      <c r="TRS14" s="124"/>
      <c r="TRT14" s="124"/>
      <c r="TRU14" s="124"/>
      <c r="TRV14" s="124"/>
      <c r="TRW14" s="124"/>
      <c r="TRX14" s="124"/>
      <c r="TRY14" s="124"/>
      <c r="TRZ14" s="124"/>
      <c r="TSA14" s="124"/>
      <c r="TSB14" s="124"/>
      <c r="TSC14" s="124"/>
      <c r="TSD14" s="124"/>
      <c r="TSE14" s="124"/>
      <c r="TSF14" s="124"/>
      <c r="TSG14" s="124"/>
      <c r="TSH14" s="124"/>
      <c r="TSI14" s="124"/>
      <c r="TSJ14" s="124"/>
      <c r="TSK14" s="124"/>
      <c r="TSL14" s="124"/>
      <c r="TSM14" s="124"/>
      <c r="TSN14" s="124"/>
      <c r="TSO14" s="124"/>
      <c r="TSP14" s="124"/>
      <c r="TSQ14" s="124"/>
      <c r="TSR14" s="124"/>
      <c r="TSS14" s="124"/>
      <c r="TST14" s="124"/>
      <c r="TSU14" s="124"/>
      <c r="TSV14" s="124"/>
      <c r="TSW14" s="124"/>
      <c r="TSX14" s="124"/>
      <c r="TSY14" s="124"/>
      <c r="TSZ14" s="124"/>
      <c r="TTA14" s="124"/>
      <c r="TTB14" s="124"/>
      <c r="TTC14" s="124"/>
      <c r="TTD14" s="124"/>
      <c r="TTE14" s="124"/>
      <c r="TTF14" s="124"/>
      <c r="TTG14" s="124"/>
      <c r="TTH14" s="124"/>
      <c r="TTI14" s="124"/>
      <c r="TTJ14" s="124"/>
      <c r="TTK14" s="124"/>
      <c r="TTL14" s="124"/>
      <c r="TTM14" s="124"/>
      <c r="TTN14" s="124"/>
      <c r="TTO14" s="124"/>
      <c r="TTP14" s="124"/>
      <c r="TTQ14" s="124"/>
      <c r="TTR14" s="124"/>
      <c r="TTS14" s="124"/>
      <c r="TTT14" s="124"/>
      <c r="TTU14" s="124"/>
      <c r="TTV14" s="124"/>
      <c r="TTW14" s="124"/>
      <c r="TTX14" s="124"/>
      <c r="TTY14" s="124"/>
      <c r="TTZ14" s="124"/>
      <c r="TUA14" s="124"/>
      <c r="TUB14" s="124"/>
      <c r="TUC14" s="124"/>
      <c r="TUD14" s="124"/>
      <c r="TUE14" s="124"/>
      <c r="TUF14" s="124"/>
      <c r="TUG14" s="124"/>
      <c r="TUH14" s="124"/>
      <c r="TUI14" s="124"/>
      <c r="TUJ14" s="124"/>
      <c r="TUK14" s="124"/>
      <c r="TUL14" s="124"/>
      <c r="TUM14" s="124"/>
      <c r="TUN14" s="124"/>
      <c r="TUO14" s="124"/>
      <c r="TUP14" s="124"/>
      <c r="TUQ14" s="124"/>
      <c r="TUR14" s="124"/>
      <c r="TUS14" s="124"/>
      <c r="TUT14" s="124"/>
      <c r="TUU14" s="124"/>
      <c r="TUV14" s="124"/>
      <c r="TUW14" s="124"/>
      <c r="TUX14" s="124"/>
      <c r="TUY14" s="124"/>
      <c r="TUZ14" s="124"/>
      <c r="TVA14" s="124"/>
      <c r="TVB14" s="124"/>
      <c r="TVC14" s="124"/>
      <c r="TVD14" s="124"/>
      <c r="TVE14" s="124"/>
      <c r="TVF14" s="124"/>
      <c r="TVG14" s="124"/>
      <c r="TVH14" s="124"/>
      <c r="TVI14" s="124"/>
      <c r="TVJ14" s="124"/>
      <c r="TVK14" s="124"/>
      <c r="TVL14" s="124"/>
      <c r="TVM14" s="124"/>
      <c r="TVN14" s="124"/>
      <c r="TVO14" s="124"/>
      <c r="TVP14" s="124"/>
      <c r="TVQ14" s="124"/>
      <c r="TVR14" s="124"/>
      <c r="TVS14" s="124"/>
      <c r="TVT14" s="124"/>
      <c r="TVU14" s="124"/>
      <c r="TVV14" s="124"/>
      <c r="TVW14" s="124"/>
      <c r="TVX14" s="124"/>
      <c r="TVY14" s="124"/>
      <c r="TVZ14" s="124"/>
      <c r="TWA14" s="124"/>
      <c r="TWB14" s="124"/>
      <c r="TWC14" s="124"/>
      <c r="TWD14" s="124"/>
      <c r="TWE14" s="124"/>
      <c r="TWF14" s="124"/>
      <c r="TWG14" s="124"/>
      <c r="TWH14" s="124"/>
      <c r="TWI14" s="124"/>
      <c r="TWJ14" s="124"/>
      <c r="TWK14" s="124"/>
      <c r="TWL14" s="124"/>
      <c r="TWM14" s="124"/>
      <c r="TWN14" s="124"/>
      <c r="TWO14" s="124"/>
      <c r="TWP14" s="124"/>
      <c r="TWQ14" s="124"/>
      <c r="TWR14" s="124"/>
      <c r="TWS14" s="124"/>
      <c r="TWT14" s="124"/>
      <c r="TWU14" s="124"/>
      <c r="TWV14" s="124"/>
      <c r="TWW14" s="124"/>
      <c r="TWX14" s="124"/>
      <c r="TWY14" s="124"/>
      <c r="TWZ14" s="124"/>
      <c r="TXA14" s="124"/>
      <c r="TXB14" s="124"/>
      <c r="TXC14" s="124"/>
      <c r="TXD14" s="124"/>
      <c r="TXE14" s="124"/>
      <c r="TXF14" s="124"/>
      <c r="TXG14" s="124"/>
      <c r="TXH14" s="124"/>
      <c r="TXI14" s="124"/>
      <c r="TXJ14" s="124"/>
      <c r="TXK14" s="124"/>
      <c r="TXL14" s="124"/>
      <c r="TXM14" s="124"/>
      <c r="TXN14" s="124"/>
      <c r="TXO14" s="124"/>
      <c r="TXP14" s="124"/>
      <c r="TXQ14" s="124"/>
      <c r="TXR14" s="124"/>
      <c r="TXS14" s="124"/>
      <c r="TXT14" s="124"/>
      <c r="TXU14" s="124"/>
      <c r="TXV14" s="124"/>
      <c r="TXW14" s="124"/>
      <c r="TXX14" s="124"/>
      <c r="TXY14" s="124"/>
      <c r="TXZ14" s="124"/>
      <c r="TYA14" s="124"/>
      <c r="TYB14" s="124"/>
      <c r="TYC14" s="124"/>
      <c r="TYD14" s="124"/>
      <c r="TYE14" s="124"/>
      <c r="TYF14" s="124"/>
      <c r="TYG14" s="124"/>
      <c r="TYH14" s="124"/>
      <c r="TYI14" s="124"/>
      <c r="TYJ14" s="124"/>
      <c r="TYK14" s="124"/>
      <c r="TYL14" s="124"/>
      <c r="TYM14" s="124"/>
      <c r="TYN14" s="124"/>
      <c r="TYO14" s="124"/>
      <c r="TYP14" s="124"/>
      <c r="TYQ14" s="124"/>
      <c r="TYR14" s="124"/>
      <c r="TYS14" s="124"/>
      <c r="TYT14" s="124"/>
      <c r="TYU14" s="124"/>
      <c r="TYV14" s="124"/>
      <c r="TYW14" s="124"/>
      <c r="TYX14" s="124"/>
      <c r="TYY14" s="124"/>
      <c r="TYZ14" s="124"/>
      <c r="TZA14" s="124"/>
      <c r="TZB14" s="124"/>
      <c r="TZC14" s="124"/>
      <c r="TZD14" s="124"/>
      <c r="TZE14" s="124"/>
      <c r="TZF14" s="124"/>
      <c r="TZG14" s="124"/>
      <c r="TZH14" s="124"/>
      <c r="TZI14" s="124"/>
      <c r="TZJ14" s="124"/>
      <c r="TZK14" s="124"/>
      <c r="TZL14" s="124"/>
      <c r="TZM14" s="124"/>
      <c r="TZN14" s="124"/>
      <c r="TZO14" s="124"/>
      <c r="TZP14" s="124"/>
      <c r="TZQ14" s="124"/>
      <c r="TZR14" s="124"/>
      <c r="TZS14" s="124"/>
      <c r="TZT14" s="124"/>
      <c r="TZU14" s="124"/>
      <c r="TZV14" s="124"/>
      <c r="TZW14" s="124"/>
      <c r="TZX14" s="124"/>
      <c r="TZY14" s="124"/>
      <c r="TZZ14" s="124"/>
      <c r="UAA14" s="124"/>
      <c r="UAB14" s="124"/>
      <c r="UAC14" s="124"/>
      <c r="UAD14" s="124"/>
      <c r="UAE14" s="124"/>
      <c r="UAF14" s="124"/>
      <c r="UAG14" s="124"/>
      <c r="UAH14" s="124"/>
      <c r="UAI14" s="124"/>
      <c r="UAJ14" s="124"/>
      <c r="UAK14" s="124"/>
      <c r="UAL14" s="124"/>
      <c r="UAM14" s="124"/>
      <c r="UAN14" s="124"/>
      <c r="UAO14" s="124"/>
      <c r="UAP14" s="124"/>
      <c r="UAQ14" s="124"/>
      <c r="UAR14" s="124"/>
      <c r="UAS14" s="124"/>
      <c r="UAT14" s="124"/>
      <c r="UAU14" s="124"/>
      <c r="UAV14" s="124"/>
      <c r="UAW14" s="124"/>
      <c r="UAX14" s="124"/>
      <c r="UAY14" s="124"/>
      <c r="UAZ14" s="124"/>
      <c r="UBA14" s="124"/>
      <c r="UBB14" s="124"/>
      <c r="UBC14" s="124"/>
      <c r="UBD14" s="124"/>
      <c r="UBE14" s="124"/>
      <c r="UBF14" s="124"/>
      <c r="UBG14" s="124"/>
      <c r="UBH14" s="124"/>
      <c r="UBI14" s="124"/>
      <c r="UBJ14" s="124"/>
      <c r="UBK14" s="124"/>
      <c r="UBL14" s="124"/>
      <c r="UBM14" s="124"/>
      <c r="UBN14" s="124"/>
      <c r="UBO14" s="124"/>
      <c r="UBP14" s="124"/>
      <c r="UBQ14" s="124"/>
      <c r="UBR14" s="124"/>
      <c r="UBS14" s="124"/>
      <c r="UBT14" s="124"/>
      <c r="UBU14" s="124"/>
      <c r="UBV14" s="124"/>
      <c r="UBW14" s="124"/>
      <c r="UBX14" s="124"/>
      <c r="UBY14" s="124"/>
      <c r="UBZ14" s="124"/>
      <c r="UCA14" s="124"/>
      <c r="UCB14" s="124"/>
      <c r="UCC14" s="124"/>
      <c r="UCD14" s="124"/>
      <c r="UCE14" s="124"/>
      <c r="UCF14" s="124"/>
      <c r="UCG14" s="124"/>
      <c r="UCH14" s="124"/>
      <c r="UCI14" s="124"/>
      <c r="UCJ14" s="124"/>
      <c r="UCK14" s="124"/>
      <c r="UCL14" s="124"/>
      <c r="UCM14" s="124"/>
      <c r="UCN14" s="124"/>
      <c r="UCO14" s="124"/>
      <c r="UCP14" s="124"/>
      <c r="UCQ14" s="124"/>
      <c r="UCR14" s="124"/>
      <c r="UCS14" s="124"/>
      <c r="UCT14" s="124"/>
      <c r="UCU14" s="124"/>
      <c r="UCV14" s="124"/>
      <c r="UCW14" s="124"/>
      <c r="UCX14" s="124"/>
      <c r="UCY14" s="124"/>
      <c r="UCZ14" s="124"/>
      <c r="UDA14" s="124"/>
      <c r="UDB14" s="124"/>
      <c r="UDC14" s="124"/>
      <c r="UDD14" s="124"/>
      <c r="UDE14" s="124"/>
      <c r="UDF14" s="124"/>
      <c r="UDG14" s="124"/>
      <c r="UDH14" s="124"/>
      <c r="UDI14" s="124"/>
      <c r="UDJ14" s="124"/>
      <c r="UDK14" s="124"/>
      <c r="UDL14" s="124"/>
      <c r="UDM14" s="124"/>
      <c r="UDN14" s="124"/>
      <c r="UDO14" s="124"/>
      <c r="UDP14" s="124"/>
      <c r="UDQ14" s="124"/>
      <c r="UDR14" s="124"/>
      <c r="UDS14" s="124"/>
      <c r="UDT14" s="124"/>
      <c r="UDU14" s="124"/>
      <c r="UDV14" s="124"/>
      <c r="UDW14" s="124"/>
      <c r="UDX14" s="124"/>
      <c r="UDY14" s="124"/>
      <c r="UDZ14" s="124"/>
      <c r="UEA14" s="124"/>
      <c r="UEB14" s="124"/>
      <c r="UEC14" s="124"/>
      <c r="UED14" s="124"/>
      <c r="UEE14" s="124"/>
      <c r="UEF14" s="124"/>
      <c r="UEG14" s="124"/>
      <c r="UEH14" s="124"/>
      <c r="UEI14" s="124"/>
      <c r="UEJ14" s="124"/>
      <c r="UEK14" s="124"/>
      <c r="UEL14" s="124"/>
      <c r="UEM14" s="124"/>
      <c r="UEN14" s="124"/>
      <c r="UEO14" s="124"/>
      <c r="UEP14" s="124"/>
      <c r="UEQ14" s="124"/>
      <c r="UER14" s="124"/>
      <c r="UES14" s="124"/>
      <c r="UET14" s="124"/>
      <c r="UEU14" s="124"/>
      <c r="UEV14" s="124"/>
      <c r="UEW14" s="124"/>
      <c r="UEX14" s="124"/>
      <c r="UEY14" s="124"/>
      <c r="UEZ14" s="124"/>
      <c r="UFA14" s="124"/>
      <c r="UFB14" s="124"/>
      <c r="UFC14" s="124"/>
      <c r="UFD14" s="124"/>
      <c r="UFE14" s="124"/>
      <c r="UFF14" s="124"/>
      <c r="UFG14" s="124"/>
      <c r="UFH14" s="124"/>
      <c r="UFI14" s="124"/>
      <c r="UFJ14" s="124"/>
      <c r="UFK14" s="124"/>
      <c r="UFL14" s="124"/>
      <c r="UFM14" s="124"/>
      <c r="UFN14" s="124"/>
      <c r="UFO14" s="124"/>
      <c r="UFP14" s="124"/>
      <c r="UFQ14" s="124"/>
      <c r="UFR14" s="124"/>
      <c r="UFS14" s="124"/>
      <c r="UFT14" s="124"/>
      <c r="UFU14" s="124"/>
      <c r="UFV14" s="124"/>
      <c r="UFW14" s="124"/>
      <c r="UFX14" s="124"/>
      <c r="UFY14" s="124"/>
      <c r="UFZ14" s="124"/>
      <c r="UGA14" s="124"/>
      <c r="UGB14" s="124"/>
      <c r="UGC14" s="124"/>
      <c r="UGD14" s="124"/>
      <c r="UGE14" s="124"/>
      <c r="UGF14" s="124"/>
      <c r="UGG14" s="124"/>
      <c r="UGH14" s="124"/>
      <c r="UGI14" s="124"/>
      <c r="UGJ14" s="124"/>
      <c r="UGK14" s="124"/>
      <c r="UGL14" s="124"/>
      <c r="UGM14" s="124"/>
      <c r="UGN14" s="124"/>
      <c r="UGO14" s="124"/>
      <c r="UGP14" s="124"/>
      <c r="UGQ14" s="124"/>
      <c r="UGR14" s="124"/>
      <c r="UGS14" s="124"/>
      <c r="UGT14" s="124"/>
      <c r="UGU14" s="124"/>
      <c r="UGV14" s="124"/>
      <c r="UGW14" s="124"/>
      <c r="UGX14" s="124"/>
      <c r="UGY14" s="124"/>
      <c r="UGZ14" s="124"/>
      <c r="UHA14" s="124"/>
      <c r="UHB14" s="124"/>
      <c r="UHC14" s="124"/>
      <c r="UHD14" s="124"/>
      <c r="UHE14" s="124"/>
      <c r="UHF14" s="124"/>
      <c r="UHG14" s="124"/>
      <c r="UHH14" s="124"/>
      <c r="UHI14" s="124"/>
      <c r="UHJ14" s="124"/>
      <c r="UHK14" s="124"/>
      <c r="UHL14" s="124"/>
      <c r="UHM14" s="124"/>
      <c r="UHN14" s="124"/>
      <c r="UHO14" s="124"/>
      <c r="UHP14" s="124"/>
      <c r="UHQ14" s="124"/>
      <c r="UHR14" s="124"/>
      <c r="UHS14" s="124"/>
      <c r="UHT14" s="124"/>
      <c r="UHU14" s="124"/>
      <c r="UHV14" s="124"/>
      <c r="UHW14" s="124"/>
      <c r="UHX14" s="124"/>
      <c r="UHY14" s="124"/>
      <c r="UHZ14" s="124"/>
      <c r="UIA14" s="124"/>
      <c r="UIB14" s="124"/>
      <c r="UIC14" s="124"/>
      <c r="UID14" s="124"/>
      <c r="UIE14" s="124"/>
      <c r="UIF14" s="124"/>
      <c r="UIG14" s="124"/>
      <c r="UIH14" s="124"/>
      <c r="UII14" s="124"/>
      <c r="UIJ14" s="124"/>
      <c r="UIK14" s="124"/>
      <c r="UIL14" s="124"/>
      <c r="UIM14" s="124"/>
      <c r="UIN14" s="124"/>
      <c r="UIO14" s="124"/>
      <c r="UIP14" s="124"/>
      <c r="UIQ14" s="124"/>
      <c r="UIR14" s="124"/>
      <c r="UIS14" s="124"/>
      <c r="UIT14" s="124"/>
      <c r="UIU14" s="124"/>
      <c r="UIV14" s="124"/>
      <c r="UIW14" s="124"/>
      <c r="UIX14" s="124"/>
      <c r="UIY14" s="124"/>
      <c r="UIZ14" s="124"/>
      <c r="UJA14" s="124"/>
      <c r="UJB14" s="124"/>
      <c r="UJC14" s="124"/>
      <c r="UJD14" s="124"/>
      <c r="UJE14" s="124"/>
      <c r="UJF14" s="124"/>
      <c r="UJG14" s="124"/>
      <c r="UJH14" s="124"/>
      <c r="UJI14" s="124"/>
      <c r="UJJ14" s="124"/>
      <c r="UJK14" s="124"/>
      <c r="UJL14" s="124"/>
      <c r="UJM14" s="124"/>
      <c r="UJN14" s="124"/>
      <c r="UJO14" s="124"/>
      <c r="UJP14" s="124"/>
      <c r="UJQ14" s="124"/>
      <c r="UJR14" s="124"/>
      <c r="UJS14" s="124"/>
      <c r="UJT14" s="124"/>
      <c r="UJU14" s="124"/>
      <c r="UJV14" s="124"/>
      <c r="UJW14" s="124"/>
      <c r="UJX14" s="124"/>
      <c r="UJY14" s="124"/>
      <c r="UJZ14" s="124"/>
      <c r="UKA14" s="124"/>
      <c r="UKB14" s="124"/>
      <c r="UKC14" s="124"/>
      <c r="UKD14" s="124"/>
      <c r="UKE14" s="124"/>
      <c r="UKF14" s="124"/>
      <c r="UKG14" s="124"/>
      <c r="UKH14" s="124"/>
      <c r="UKI14" s="124"/>
      <c r="UKJ14" s="124"/>
      <c r="UKK14" s="124"/>
      <c r="UKL14" s="124"/>
      <c r="UKM14" s="124"/>
      <c r="UKN14" s="124"/>
      <c r="UKO14" s="124"/>
      <c r="UKP14" s="124"/>
      <c r="UKQ14" s="124"/>
      <c r="UKR14" s="124"/>
      <c r="UKS14" s="124"/>
      <c r="UKT14" s="124"/>
      <c r="UKU14" s="124"/>
      <c r="UKV14" s="124"/>
      <c r="UKW14" s="124"/>
      <c r="UKX14" s="124"/>
      <c r="UKY14" s="124"/>
      <c r="UKZ14" s="124"/>
      <c r="ULA14" s="124"/>
      <c r="ULB14" s="124"/>
      <c r="ULC14" s="124"/>
      <c r="ULD14" s="124"/>
      <c r="ULE14" s="124"/>
      <c r="ULF14" s="124"/>
      <c r="ULG14" s="124"/>
      <c r="ULH14" s="124"/>
      <c r="ULI14" s="124"/>
      <c r="ULJ14" s="124"/>
      <c r="ULK14" s="124"/>
      <c r="ULL14" s="124"/>
      <c r="ULM14" s="124"/>
      <c r="ULN14" s="124"/>
      <c r="ULO14" s="124"/>
      <c r="ULP14" s="124"/>
      <c r="ULQ14" s="124"/>
      <c r="ULR14" s="124"/>
      <c r="ULS14" s="124"/>
      <c r="ULT14" s="124"/>
      <c r="ULU14" s="124"/>
      <c r="ULV14" s="124"/>
      <c r="ULW14" s="124"/>
      <c r="ULX14" s="124"/>
      <c r="ULY14" s="124"/>
      <c r="ULZ14" s="124"/>
      <c r="UMA14" s="124"/>
      <c r="UMB14" s="124"/>
      <c r="UMC14" s="124"/>
      <c r="UMD14" s="124"/>
      <c r="UME14" s="124"/>
      <c r="UMF14" s="124"/>
      <c r="UMG14" s="124"/>
      <c r="UMH14" s="124"/>
      <c r="UMI14" s="124"/>
      <c r="UMJ14" s="124"/>
      <c r="UMK14" s="124"/>
      <c r="UML14" s="124"/>
      <c r="UMM14" s="124"/>
      <c r="UMN14" s="124"/>
      <c r="UMO14" s="124"/>
      <c r="UMP14" s="124"/>
      <c r="UMQ14" s="124"/>
      <c r="UMR14" s="124"/>
      <c r="UMS14" s="124"/>
      <c r="UMT14" s="124"/>
      <c r="UMU14" s="124"/>
      <c r="UMV14" s="124"/>
      <c r="UMW14" s="124"/>
      <c r="UMX14" s="124"/>
      <c r="UMY14" s="124"/>
      <c r="UMZ14" s="124"/>
      <c r="UNA14" s="124"/>
      <c r="UNB14" s="124"/>
      <c r="UNC14" s="124"/>
      <c r="UND14" s="124"/>
      <c r="UNE14" s="124"/>
      <c r="UNF14" s="124"/>
      <c r="UNG14" s="124"/>
      <c r="UNH14" s="124"/>
      <c r="UNI14" s="124"/>
      <c r="UNJ14" s="124"/>
      <c r="UNK14" s="124"/>
      <c r="UNL14" s="124"/>
      <c r="UNM14" s="124"/>
      <c r="UNN14" s="124"/>
      <c r="UNO14" s="124"/>
      <c r="UNP14" s="124"/>
      <c r="UNQ14" s="124"/>
      <c r="UNR14" s="124"/>
      <c r="UNS14" s="124"/>
      <c r="UNT14" s="124"/>
      <c r="UNU14" s="124"/>
      <c r="UNV14" s="124"/>
      <c r="UNW14" s="124"/>
      <c r="UNX14" s="124"/>
      <c r="UNY14" s="124"/>
      <c r="UNZ14" s="124"/>
      <c r="UOA14" s="124"/>
      <c r="UOB14" s="124"/>
      <c r="UOC14" s="124"/>
      <c r="UOD14" s="124"/>
      <c r="UOE14" s="124"/>
      <c r="UOF14" s="124"/>
      <c r="UOG14" s="124"/>
      <c r="UOH14" s="124"/>
      <c r="UOI14" s="124"/>
      <c r="UOJ14" s="124"/>
      <c r="UOK14" s="124"/>
      <c r="UOL14" s="124"/>
      <c r="UOM14" s="124"/>
      <c r="UON14" s="124"/>
      <c r="UOO14" s="124"/>
      <c r="UOP14" s="124"/>
      <c r="UOQ14" s="124"/>
      <c r="UOR14" s="124"/>
      <c r="UOS14" s="124"/>
      <c r="UOT14" s="124"/>
      <c r="UOU14" s="124"/>
      <c r="UOV14" s="124"/>
      <c r="UOW14" s="124"/>
      <c r="UOX14" s="124"/>
      <c r="UOY14" s="124"/>
      <c r="UOZ14" s="124"/>
      <c r="UPA14" s="124"/>
      <c r="UPB14" s="124"/>
      <c r="UPC14" s="124"/>
      <c r="UPD14" s="124"/>
      <c r="UPE14" s="124"/>
      <c r="UPF14" s="124"/>
      <c r="UPG14" s="124"/>
      <c r="UPH14" s="124"/>
      <c r="UPI14" s="124"/>
      <c r="UPJ14" s="124"/>
      <c r="UPK14" s="124"/>
      <c r="UPL14" s="124"/>
      <c r="UPM14" s="124"/>
      <c r="UPN14" s="124"/>
      <c r="UPO14" s="124"/>
      <c r="UPP14" s="124"/>
      <c r="UPQ14" s="124"/>
      <c r="UPR14" s="124"/>
      <c r="UPS14" s="124"/>
      <c r="UPT14" s="124"/>
      <c r="UPU14" s="124"/>
      <c r="UPV14" s="124"/>
      <c r="UPW14" s="124"/>
      <c r="UPX14" s="124"/>
      <c r="UPY14" s="124"/>
      <c r="UPZ14" s="124"/>
      <c r="UQA14" s="124"/>
      <c r="UQB14" s="124"/>
      <c r="UQC14" s="124"/>
      <c r="UQD14" s="124"/>
      <c r="UQE14" s="124"/>
      <c r="UQF14" s="124"/>
      <c r="UQG14" s="124"/>
      <c r="UQH14" s="124"/>
      <c r="UQI14" s="124"/>
      <c r="UQJ14" s="124"/>
      <c r="UQK14" s="124"/>
      <c r="UQL14" s="124"/>
      <c r="UQM14" s="124"/>
      <c r="UQN14" s="124"/>
      <c r="UQO14" s="124"/>
      <c r="UQP14" s="124"/>
      <c r="UQQ14" s="124"/>
      <c r="UQR14" s="124"/>
      <c r="UQS14" s="124"/>
      <c r="UQT14" s="124"/>
      <c r="UQU14" s="124"/>
      <c r="UQV14" s="124"/>
      <c r="UQW14" s="124"/>
      <c r="UQX14" s="124"/>
      <c r="UQY14" s="124"/>
      <c r="UQZ14" s="124"/>
      <c r="URA14" s="124"/>
      <c r="URB14" s="124"/>
      <c r="URC14" s="124"/>
      <c r="URD14" s="124"/>
      <c r="URE14" s="124"/>
      <c r="URF14" s="124"/>
      <c r="URG14" s="124"/>
      <c r="URH14" s="124"/>
      <c r="URI14" s="124"/>
      <c r="URJ14" s="124"/>
      <c r="URK14" s="124"/>
      <c r="URL14" s="124"/>
      <c r="URM14" s="124"/>
      <c r="URN14" s="124"/>
      <c r="URO14" s="124"/>
      <c r="URP14" s="124"/>
      <c r="URQ14" s="124"/>
      <c r="URR14" s="124"/>
      <c r="URS14" s="124"/>
      <c r="URT14" s="124"/>
      <c r="URU14" s="124"/>
      <c r="URV14" s="124"/>
      <c r="URW14" s="124"/>
      <c r="URX14" s="124"/>
      <c r="URY14" s="124"/>
      <c r="URZ14" s="124"/>
      <c r="USA14" s="124"/>
      <c r="USB14" s="124"/>
      <c r="USC14" s="124"/>
      <c r="USD14" s="124"/>
      <c r="USE14" s="124"/>
      <c r="USF14" s="124"/>
      <c r="USG14" s="124"/>
      <c r="USH14" s="124"/>
      <c r="USI14" s="124"/>
      <c r="USJ14" s="124"/>
      <c r="USK14" s="124"/>
      <c r="USL14" s="124"/>
      <c r="USM14" s="124"/>
      <c r="USN14" s="124"/>
      <c r="USO14" s="124"/>
      <c r="USP14" s="124"/>
      <c r="USQ14" s="124"/>
      <c r="USR14" s="124"/>
      <c r="USS14" s="124"/>
      <c r="UST14" s="124"/>
      <c r="USU14" s="124"/>
      <c r="USV14" s="124"/>
      <c r="USW14" s="124"/>
      <c r="USX14" s="124"/>
      <c r="USY14" s="124"/>
      <c r="USZ14" s="124"/>
      <c r="UTA14" s="124"/>
      <c r="UTB14" s="124"/>
      <c r="UTC14" s="124"/>
      <c r="UTD14" s="124"/>
      <c r="UTE14" s="124"/>
      <c r="UTF14" s="124"/>
      <c r="UTG14" s="124"/>
      <c r="UTH14" s="124"/>
      <c r="UTI14" s="124"/>
      <c r="UTJ14" s="124"/>
      <c r="UTK14" s="124"/>
      <c r="UTL14" s="124"/>
      <c r="UTM14" s="124"/>
      <c r="UTN14" s="124"/>
      <c r="UTO14" s="124"/>
      <c r="UTP14" s="124"/>
      <c r="UTQ14" s="124"/>
      <c r="UTR14" s="124"/>
      <c r="UTS14" s="124"/>
      <c r="UTT14" s="124"/>
      <c r="UTU14" s="124"/>
      <c r="UTV14" s="124"/>
      <c r="UTW14" s="124"/>
      <c r="UTX14" s="124"/>
      <c r="UTY14" s="124"/>
      <c r="UTZ14" s="124"/>
      <c r="UUA14" s="124"/>
      <c r="UUB14" s="124"/>
      <c r="UUC14" s="124"/>
      <c r="UUD14" s="124"/>
      <c r="UUE14" s="124"/>
      <c r="UUF14" s="124"/>
      <c r="UUG14" s="124"/>
      <c r="UUH14" s="124"/>
      <c r="UUI14" s="124"/>
      <c r="UUJ14" s="124"/>
      <c r="UUK14" s="124"/>
      <c r="UUL14" s="124"/>
      <c r="UUM14" s="124"/>
      <c r="UUN14" s="124"/>
      <c r="UUO14" s="124"/>
      <c r="UUP14" s="124"/>
      <c r="UUQ14" s="124"/>
      <c r="UUR14" s="124"/>
      <c r="UUS14" s="124"/>
      <c r="UUT14" s="124"/>
      <c r="UUU14" s="124"/>
      <c r="UUV14" s="124"/>
      <c r="UUW14" s="124"/>
      <c r="UUX14" s="124"/>
      <c r="UUY14" s="124"/>
      <c r="UUZ14" s="124"/>
      <c r="UVA14" s="124"/>
      <c r="UVB14" s="124"/>
      <c r="UVC14" s="124"/>
      <c r="UVD14" s="124"/>
      <c r="UVE14" s="124"/>
      <c r="UVF14" s="124"/>
      <c r="UVG14" s="124"/>
      <c r="UVH14" s="124"/>
      <c r="UVI14" s="124"/>
      <c r="UVJ14" s="124"/>
      <c r="UVK14" s="124"/>
      <c r="UVL14" s="124"/>
      <c r="UVM14" s="124"/>
      <c r="UVN14" s="124"/>
      <c r="UVO14" s="124"/>
      <c r="UVP14" s="124"/>
      <c r="UVQ14" s="124"/>
      <c r="UVR14" s="124"/>
      <c r="UVS14" s="124"/>
      <c r="UVT14" s="124"/>
      <c r="UVU14" s="124"/>
      <c r="UVV14" s="124"/>
      <c r="UVW14" s="124"/>
      <c r="UVX14" s="124"/>
      <c r="UVY14" s="124"/>
      <c r="UVZ14" s="124"/>
      <c r="UWA14" s="124"/>
      <c r="UWB14" s="124"/>
      <c r="UWC14" s="124"/>
      <c r="UWD14" s="124"/>
      <c r="UWE14" s="124"/>
      <c r="UWF14" s="124"/>
      <c r="UWG14" s="124"/>
      <c r="UWH14" s="124"/>
      <c r="UWI14" s="124"/>
      <c r="UWJ14" s="124"/>
      <c r="UWK14" s="124"/>
      <c r="UWL14" s="124"/>
      <c r="UWM14" s="124"/>
      <c r="UWN14" s="124"/>
      <c r="UWO14" s="124"/>
      <c r="UWP14" s="124"/>
      <c r="UWQ14" s="124"/>
      <c r="UWR14" s="124"/>
      <c r="UWS14" s="124"/>
      <c r="UWT14" s="124"/>
      <c r="UWU14" s="124"/>
      <c r="UWV14" s="124"/>
      <c r="UWW14" s="124"/>
      <c r="UWX14" s="124"/>
      <c r="UWY14" s="124"/>
      <c r="UWZ14" s="124"/>
      <c r="UXA14" s="124"/>
      <c r="UXB14" s="124"/>
      <c r="UXC14" s="124"/>
      <c r="UXD14" s="124"/>
      <c r="UXE14" s="124"/>
      <c r="UXF14" s="124"/>
      <c r="UXG14" s="124"/>
      <c r="UXH14" s="124"/>
      <c r="UXI14" s="124"/>
      <c r="UXJ14" s="124"/>
      <c r="UXK14" s="124"/>
      <c r="UXL14" s="124"/>
      <c r="UXM14" s="124"/>
      <c r="UXN14" s="124"/>
      <c r="UXO14" s="124"/>
      <c r="UXP14" s="124"/>
      <c r="UXQ14" s="124"/>
      <c r="UXR14" s="124"/>
      <c r="UXS14" s="124"/>
      <c r="UXT14" s="124"/>
      <c r="UXU14" s="124"/>
      <c r="UXV14" s="124"/>
      <c r="UXW14" s="124"/>
      <c r="UXX14" s="124"/>
      <c r="UXY14" s="124"/>
      <c r="UXZ14" s="124"/>
      <c r="UYA14" s="124"/>
      <c r="UYB14" s="124"/>
      <c r="UYC14" s="124"/>
      <c r="UYD14" s="124"/>
      <c r="UYE14" s="124"/>
      <c r="UYF14" s="124"/>
      <c r="UYG14" s="124"/>
      <c r="UYH14" s="124"/>
      <c r="UYI14" s="124"/>
      <c r="UYJ14" s="124"/>
      <c r="UYK14" s="124"/>
      <c r="UYL14" s="124"/>
      <c r="UYM14" s="124"/>
      <c r="UYN14" s="124"/>
      <c r="UYO14" s="124"/>
      <c r="UYP14" s="124"/>
      <c r="UYQ14" s="124"/>
      <c r="UYR14" s="124"/>
      <c r="UYS14" s="124"/>
      <c r="UYT14" s="124"/>
      <c r="UYU14" s="124"/>
      <c r="UYV14" s="124"/>
      <c r="UYW14" s="124"/>
      <c r="UYX14" s="124"/>
      <c r="UYY14" s="124"/>
      <c r="UYZ14" s="124"/>
      <c r="UZA14" s="124"/>
      <c r="UZB14" s="124"/>
      <c r="UZC14" s="124"/>
      <c r="UZD14" s="124"/>
      <c r="UZE14" s="124"/>
      <c r="UZF14" s="124"/>
      <c r="UZG14" s="124"/>
      <c r="UZH14" s="124"/>
      <c r="UZI14" s="124"/>
      <c r="UZJ14" s="124"/>
      <c r="UZK14" s="124"/>
      <c r="UZL14" s="124"/>
      <c r="UZM14" s="124"/>
      <c r="UZN14" s="124"/>
      <c r="UZO14" s="124"/>
      <c r="UZP14" s="124"/>
      <c r="UZQ14" s="124"/>
      <c r="UZR14" s="124"/>
      <c r="UZS14" s="124"/>
      <c r="UZT14" s="124"/>
      <c r="UZU14" s="124"/>
      <c r="UZV14" s="124"/>
      <c r="UZW14" s="124"/>
      <c r="UZX14" s="124"/>
      <c r="UZY14" s="124"/>
      <c r="UZZ14" s="124"/>
      <c r="VAA14" s="124"/>
      <c r="VAB14" s="124"/>
      <c r="VAC14" s="124"/>
      <c r="VAD14" s="124"/>
      <c r="VAE14" s="124"/>
      <c r="VAF14" s="124"/>
      <c r="VAG14" s="124"/>
      <c r="VAH14" s="124"/>
      <c r="VAI14" s="124"/>
      <c r="VAJ14" s="124"/>
      <c r="VAK14" s="124"/>
      <c r="VAL14" s="124"/>
      <c r="VAM14" s="124"/>
      <c r="VAN14" s="124"/>
      <c r="VAO14" s="124"/>
      <c r="VAP14" s="124"/>
      <c r="VAQ14" s="124"/>
      <c r="VAR14" s="124"/>
      <c r="VAS14" s="124"/>
      <c r="VAT14" s="124"/>
      <c r="VAU14" s="124"/>
      <c r="VAV14" s="124"/>
      <c r="VAW14" s="124"/>
      <c r="VAX14" s="124"/>
      <c r="VAY14" s="124"/>
      <c r="VAZ14" s="124"/>
      <c r="VBA14" s="124"/>
      <c r="VBB14" s="124"/>
      <c r="VBC14" s="124"/>
      <c r="VBD14" s="124"/>
      <c r="VBE14" s="124"/>
      <c r="VBF14" s="124"/>
      <c r="VBG14" s="124"/>
      <c r="VBH14" s="124"/>
      <c r="VBI14" s="124"/>
      <c r="VBJ14" s="124"/>
      <c r="VBK14" s="124"/>
      <c r="VBL14" s="124"/>
      <c r="VBM14" s="124"/>
      <c r="VBN14" s="124"/>
      <c r="VBO14" s="124"/>
      <c r="VBP14" s="124"/>
      <c r="VBQ14" s="124"/>
      <c r="VBR14" s="124"/>
      <c r="VBS14" s="124"/>
      <c r="VBT14" s="124"/>
      <c r="VBU14" s="124"/>
      <c r="VBV14" s="124"/>
      <c r="VBW14" s="124"/>
      <c r="VBX14" s="124"/>
      <c r="VBY14" s="124"/>
      <c r="VBZ14" s="124"/>
      <c r="VCA14" s="124"/>
      <c r="VCB14" s="124"/>
      <c r="VCC14" s="124"/>
      <c r="VCD14" s="124"/>
      <c r="VCE14" s="124"/>
      <c r="VCF14" s="124"/>
      <c r="VCG14" s="124"/>
      <c r="VCH14" s="124"/>
      <c r="VCI14" s="124"/>
      <c r="VCJ14" s="124"/>
      <c r="VCK14" s="124"/>
      <c r="VCL14" s="124"/>
      <c r="VCM14" s="124"/>
      <c r="VCN14" s="124"/>
      <c r="VCO14" s="124"/>
      <c r="VCP14" s="124"/>
      <c r="VCQ14" s="124"/>
      <c r="VCR14" s="124"/>
      <c r="VCS14" s="124"/>
      <c r="VCT14" s="124"/>
      <c r="VCU14" s="124"/>
      <c r="VCV14" s="124"/>
      <c r="VCW14" s="124"/>
      <c r="VCX14" s="124"/>
      <c r="VCY14" s="124"/>
      <c r="VCZ14" s="124"/>
      <c r="VDA14" s="124"/>
      <c r="VDB14" s="124"/>
      <c r="VDC14" s="124"/>
      <c r="VDD14" s="124"/>
      <c r="VDE14" s="124"/>
      <c r="VDF14" s="124"/>
      <c r="VDG14" s="124"/>
      <c r="VDH14" s="124"/>
      <c r="VDI14" s="124"/>
      <c r="VDJ14" s="124"/>
      <c r="VDK14" s="124"/>
      <c r="VDL14" s="124"/>
      <c r="VDM14" s="124"/>
      <c r="VDN14" s="124"/>
      <c r="VDO14" s="124"/>
      <c r="VDP14" s="124"/>
      <c r="VDQ14" s="124"/>
      <c r="VDR14" s="124"/>
      <c r="VDS14" s="124"/>
      <c r="VDT14" s="124"/>
      <c r="VDU14" s="124"/>
      <c r="VDV14" s="124"/>
      <c r="VDW14" s="124"/>
      <c r="VDX14" s="124"/>
      <c r="VDY14" s="124"/>
      <c r="VDZ14" s="124"/>
      <c r="VEA14" s="124"/>
      <c r="VEB14" s="124"/>
      <c r="VEC14" s="124"/>
      <c r="VED14" s="124"/>
      <c r="VEE14" s="124"/>
      <c r="VEF14" s="124"/>
      <c r="VEG14" s="124"/>
      <c r="VEH14" s="124"/>
      <c r="VEI14" s="124"/>
      <c r="VEJ14" s="124"/>
      <c r="VEK14" s="124"/>
      <c r="VEL14" s="124"/>
      <c r="VEM14" s="124"/>
      <c r="VEN14" s="124"/>
      <c r="VEO14" s="124"/>
      <c r="VEP14" s="124"/>
      <c r="VEQ14" s="124"/>
      <c r="VER14" s="124"/>
      <c r="VES14" s="124"/>
      <c r="VET14" s="124"/>
      <c r="VEU14" s="124"/>
      <c r="VEV14" s="124"/>
      <c r="VEW14" s="124"/>
      <c r="VEX14" s="124"/>
      <c r="VEY14" s="124"/>
      <c r="VEZ14" s="124"/>
      <c r="VFA14" s="124"/>
      <c r="VFB14" s="124"/>
      <c r="VFC14" s="124"/>
      <c r="VFD14" s="124"/>
      <c r="VFE14" s="124"/>
      <c r="VFF14" s="124"/>
      <c r="VFG14" s="124"/>
      <c r="VFH14" s="124"/>
      <c r="VFI14" s="124"/>
      <c r="VFJ14" s="124"/>
      <c r="VFK14" s="124"/>
      <c r="VFL14" s="124"/>
      <c r="VFM14" s="124"/>
      <c r="VFN14" s="124"/>
      <c r="VFO14" s="124"/>
      <c r="VFP14" s="124"/>
      <c r="VFQ14" s="124"/>
      <c r="VFR14" s="124"/>
      <c r="VFS14" s="124"/>
      <c r="VFT14" s="124"/>
      <c r="VFU14" s="124"/>
      <c r="VFV14" s="124"/>
      <c r="VFW14" s="124"/>
      <c r="VFX14" s="124"/>
      <c r="VFY14" s="124"/>
      <c r="VFZ14" s="124"/>
      <c r="VGA14" s="124"/>
      <c r="VGB14" s="124"/>
      <c r="VGC14" s="124"/>
      <c r="VGD14" s="124"/>
      <c r="VGE14" s="124"/>
      <c r="VGF14" s="124"/>
      <c r="VGG14" s="124"/>
      <c r="VGH14" s="124"/>
      <c r="VGI14" s="124"/>
      <c r="VGJ14" s="124"/>
      <c r="VGK14" s="124"/>
      <c r="VGL14" s="124"/>
      <c r="VGM14" s="124"/>
      <c r="VGN14" s="124"/>
      <c r="VGO14" s="124"/>
      <c r="VGP14" s="124"/>
      <c r="VGQ14" s="124"/>
      <c r="VGR14" s="124"/>
      <c r="VGS14" s="124"/>
      <c r="VGT14" s="124"/>
      <c r="VGU14" s="124"/>
      <c r="VGV14" s="124"/>
      <c r="VGW14" s="124"/>
      <c r="VGX14" s="124"/>
      <c r="VGY14" s="124"/>
      <c r="VGZ14" s="124"/>
      <c r="VHA14" s="124"/>
      <c r="VHB14" s="124"/>
      <c r="VHC14" s="124"/>
      <c r="VHD14" s="124"/>
      <c r="VHE14" s="124"/>
      <c r="VHF14" s="124"/>
      <c r="VHG14" s="124"/>
      <c r="VHH14" s="124"/>
      <c r="VHI14" s="124"/>
      <c r="VHJ14" s="124"/>
      <c r="VHK14" s="124"/>
      <c r="VHL14" s="124"/>
      <c r="VHM14" s="124"/>
      <c r="VHN14" s="124"/>
      <c r="VHO14" s="124"/>
      <c r="VHP14" s="124"/>
      <c r="VHQ14" s="124"/>
      <c r="VHR14" s="124"/>
      <c r="VHS14" s="124"/>
      <c r="VHT14" s="124"/>
      <c r="VHU14" s="124"/>
      <c r="VHV14" s="124"/>
      <c r="VHW14" s="124"/>
      <c r="VHX14" s="124"/>
      <c r="VHY14" s="124"/>
      <c r="VHZ14" s="124"/>
      <c r="VIA14" s="124"/>
      <c r="VIB14" s="124"/>
      <c r="VIC14" s="124"/>
      <c r="VID14" s="124"/>
      <c r="VIE14" s="124"/>
      <c r="VIF14" s="124"/>
      <c r="VIG14" s="124"/>
      <c r="VIH14" s="124"/>
      <c r="VII14" s="124"/>
      <c r="VIJ14" s="124"/>
      <c r="VIK14" s="124"/>
      <c r="VIL14" s="124"/>
      <c r="VIM14" s="124"/>
      <c r="VIN14" s="124"/>
      <c r="VIO14" s="124"/>
      <c r="VIP14" s="124"/>
      <c r="VIQ14" s="124"/>
      <c r="VIR14" s="124"/>
      <c r="VIS14" s="124"/>
      <c r="VIT14" s="124"/>
      <c r="VIU14" s="124"/>
      <c r="VIV14" s="124"/>
      <c r="VIW14" s="124"/>
      <c r="VIX14" s="124"/>
      <c r="VIY14" s="124"/>
      <c r="VIZ14" s="124"/>
      <c r="VJA14" s="124"/>
      <c r="VJB14" s="124"/>
      <c r="VJC14" s="124"/>
      <c r="VJD14" s="124"/>
      <c r="VJE14" s="124"/>
      <c r="VJF14" s="124"/>
      <c r="VJG14" s="124"/>
      <c r="VJH14" s="124"/>
      <c r="VJI14" s="124"/>
      <c r="VJJ14" s="124"/>
      <c r="VJK14" s="124"/>
      <c r="VJL14" s="124"/>
      <c r="VJM14" s="124"/>
      <c r="VJN14" s="124"/>
      <c r="VJO14" s="124"/>
      <c r="VJP14" s="124"/>
      <c r="VJQ14" s="124"/>
      <c r="VJR14" s="124"/>
      <c r="VJS14" s="124"/>
      <c r="VJT14" s="124"/>
      <c r="VJU14" s="124"/>
      <c r="VJV14" s="124"/>
      <c r="VJW14" s="124"/>
      <c r="VJX14" s="124"/>
      <c r="VJY14" s="124"/>
      <c r="VJZ14" s="124"/>
      <c r="VKA14" s="124"/>
      <c r="VKB14" s="124"/>
      <c r="VKC14" s="124"/>
      <c r="VKD14" s="124"/>
      <c r="VKE14" s="124"/>
      <c r="VKF14" s="124"/>
      <c r="VKG14" s="124"/>
      <c r="VKH14" s="124"/>
      <c r="VKI14" s="124"/>
      <c r="VKJ14" s="124"/>
      <c r="VKK14" s="124"/>
      <c r="VKL14" s="124"/>
      <c r="VKM14" s="124"/>
      <c r="VKN14" s="124"/>
      <c r="VKO14" s="124"/>
      <c r="VKP14" s="124"/>
      <c r="VKQ14" s="124"/>
      <c r="VKR14" s="124"/>
      <c r="VKS14" s="124"/>
      <c r="VKT14" s="124"/>
      <c r="VKU14" s="124"/>
      <c r="VKV14" s="124"/>
      <c r="VKW14" s="124"/>
      <c r="VKX14" s="124"/>
      <c r="VKY14" s="124"/>
      <c r="VKZ14" s="124"/>
      <c r="VLA14" s="124"/>
      <c r="VLB14" s="124"/>
      <c r="VLC14" s="124"/>
      <c r="VLD14" s="124"/>
      <c r="VLE14" s="124"/>
      <c r="VLF14" s="124"/>
      <c r="VLG14" s="124"/>
      <c r="VLH14" s="124"/>
      <c r="VLI14" s="124"/>
      <c r="VLJ14" s="124"/>
      <c r="VLK14" s="124"/>
      <c r="VLL14" s="124"/>
      <c r="VLM14" s="124"/>
      <c r="VLN14" s="124"/>
      <c r="VLO14" s="124"/>
      <c r="VLP14" s="124"/>
      <c r="VLQ14" s="124"/>
      <c r="VLR14" s="124"/>
      <c r="VLS14" s="124"/>
      <c r="VLT14" s="124"/>
      <c r="VLU14" s="124"/>
      <c r="VLV14" s="124"/>
      <c r="VLW14" s="124"/>
      <c r="VLX14" s="124"/>
      <c r="VLY14" s="124"/>
      <c r="VLZ14" s="124"/>
      <c r="VMA14" s="124"/>
      <c r="VMB14" s="124"/>
      <c r="VMC14" s="124"/>
      <c r="VMD14" s="124"/>
      <c r="VME14" s="124"/>
      <c r="VMF14" s="124"/>
      <c r="VMG14" s="124"/>
      <c r="VMH14" s="124"/>
      <c r="VMI14" s="124"/>
      <c r="VMJ14" s="124"/>
      <c r="VMK14" s="124"/>
      <c r="VML14" s="124"/>
      <c r="VMM14" s="124"/>
      <c r="VMN14" s="124"/>
      <c r="VMO14" s="124"/>
      <c r="VMP14" s="124"/>
      <c r="VMQ14" s="124"/>
      <c r="VMR14" s="124"/>
      <c r="VMS14" s="124"/>
      <c r="VMT14" s="124"/>
      <c r="VMU14" s="124"/>
      <c r="VMV14" s="124"/>
      <c r="VMW14" s="124"/>
      <c r="VMX14" s="124"/>
      <c r="VMY14" s="124"/>
      <c r="VMZ14" s="124"/>
      <c r="VNA14" s="124"/>
      <c r="VNB14" s="124"/>
      <c r="VNC14" s="124"/>
      <c r="VND14" s="124"/>
      <c r="VNE14" s="124"/>
      <c r="VNF14" s="124"/>
      <c r="VNG14" s="124"/>
      <c r="VNH14" s="124"/>
      <c r="VNI14" s="124"/>
      <c r="VNJ14" s="124"/>
      <c r="VNK14" s="124"/>
      <c r="VNL14" s="124"/>
      <c r="VNM14" s="124"/>
      <c r="VNN14" s="124"/>
      <c r="VNO14" s="124"/>
      <c r="VNP14" s="124"/>
      <c r="VNQ14" s="124"/>
      <c r="VNR14" s="124"/>
      <c r="VNS14" s="124"/>
      <c r="VNT14" s="124"/>
      <c r="VNU14" s="124"/>
      <c r="VNV14" s="124"/>
      <c r="VNW14" s="124"/>
      <c r="VNX14" s="124"/>
      <c r="VNY14" s="124"/>
      <c r="VNZ14" s="124"/>
      <c r="VOA14" s="124"/>
      <c r="VOB14" s="124"/>
      <c r="VOC14" s="124"/>
      <c r="VOD14" s="124"/>
      <c r="VOE14" s="124"/>
      <c r="VOF14" s="124"/>
      <c r="VOG14" s="124"/>
      <c r="VOH14" s="124"/>
      <c r="VOI14" s="124"/>
      <c r="VOJ14" s="124"/>
      <c r="VOK14" s="124"/>
      <c r="VOL14" s="124"/>
      <c r="VOM14" s="124"/>
      <c r="VON14" s="124"/>
      <c r="VOO14" s="124"/>
      <c r="VOP14" s="124"/>
      <c r="VOQ14" s="124"/>
      <c r="VOR14" s="124"/>
      <c r="VOS14" s="124"/>
      <c r="VOT14" s="124"/>
      <c r="VOU14" s="124"/>
      <c r="VOV14" s="124"/>
      <c r="VOW14" s="124"/>
      <c r="VOX14" s="124"/>
      <c r="VOY14" s="124"/>
      <c r="VOZ14" s="124"/>
      <c r="VPA14" s="124"/>
      <c r="VPB14" s="124"/>
      <c r="VPC14" s="124"/>
      <c r="VPD14" s="124"/>
      <c r="VPE14" s="124"/>
      <c r="VPF14" s="124"/>
      <c r="VPG14" s="124"/>
      <c r="VPH14" s="124"/>
      <c r="VPI14" s="124"/>
      <c r="VPJ14" s="124"/>
      <c r="VPK14" s="124"/>
      <c r="VPL14" s="124"/>
      <c r="VPM14" s="124"/>
      <c r="VPN14" s="124"/>
      <c r="VPO14" s="124"/>
      <c r="VPP14" s="124"/>
      <c r="VPQ14" s="124"/>
      <c r="VPR14" s="124"/>
      <c r="VPS14" s="124"/>
      <c r="VPT14" s="124"/>
      <c r="VPU14" s="124"/>
      <c r="VPV14" s="124"/>
      <c r="VPW14" s="124"/>
      <c r="VPX14" s="124"/>
      <c r="VPY14" s="124"/>
      <c r="VPZ14" s="124"/>
      <c r="VQA14" s="124"/>
      <c r="VQB14" s="124"/>
      <c r="VQC14" s="124"/>
      <c r="VQD14" s="124"/>
      <c r="VQE14" s="124"/>
      <c r="VQF14" s="124"/>
      <c r="VQG14" s="124"/>
      <c r="VQH14" s="124"/>
      <c r="VQI14" s="124"/>
      <c r="VQJ14" s="124"/>
      <c r="VQK14" s="124"/>
      <c r="VQL14" s="124"/>
      <c r="VQM14" s="124"/>
      <c r="VQN14" s="124"/>
      <c r="VQO14" s="124"/>
      <c r="VQP14" s="124"/>
      <c r="VQQ14" s="124"/>
      <c r="VQR14" s="124"/>
      <c r="VQS14" s="124"/>
      <c r="VQT14" s="124"/>
      <c r="VQU14" s="124"/>
      <c r="VQV14" s="124"/>
      <c r="VQW14" s="124"/>
      <c r="VQX14" s="124"/>
      <c r="VQY14" s="124"/>
      <c r="VQZ14" s="124"/>
      <c r="VRA14" s="124"/>
      <c r="VRB14" s="124"/>
      <c r="VRC14" s="124"/>
      <c r="VRD14" s="124"/>
      <c r="VRE14" s="124"/>
      <c r="VRF14" s="124"/>
      <c r="VRG14" s="124"/>
      <c r="VRH14" s="124"/>
      <c r="VRI14" s="124"/>
      <c r="VRJ14" s="124"/>
      <c r="VRK14" s="124"/>
      <c r="VRL14" s="124"/>
      <c r="VRM14" s="124"/>
      <c r="VRN14" s="124"/>
      <c r="VRO14" s="124"/>
      <c r="VRP14" s="124"/>
      <c r="VRQ14" s="124"/>
      <c r="VRR14" s="124"/>
      <c r="VRS14" s="124"/>
      <c r="VRT14" s="124"/>
      <c r="VRU14" s="124"/>
      <c r="VRV14" s="124"/>
      <c r="VRW14" s="124"/>
      <c r="VRX14" s="124"/>
      <c r="VRY14" s="124"/>
      <c r="VRZ14" s="124"/>
      <c r="VSA14" s="124"/>
      <c r="VSB14" s="124"/>
      <c r="VSC14" s="124"/>
      <c r="VSD14" s="124"/>
      <c r="VSE14" s="124"/>
      <c r="VSF14" s="124"/>
      <c r="VSG14" s="124"/>
      <c r="VSH14" s="124"/>
      <c r="VSI14" s="124"/>
      <c r="VSJ14" s="124"/>
      <c r="VSK14" s="124"/>
      <c r="VSL14" s="124"/>
      <c r="VSM14" s="124"/>
      <c r="VSN14" s="124"/>
      <c r="VSO14" s="124"/>
      <c r="VSP14" s="124"/>
      <c r="VSQ14" s="124"/>
      <c r="VSR14" s="124"/>
      <c r="VSS14" s="124"/>
      <c r="VST14" s="124"/>
      <c r="VSU14" s="124"/>
      <c r="VSV14" s="124"/>
      <c r="VSW14" s="124"/>
      <c r="VSX14" s="124"/>
      <c r="VSY14" s="124"/>
      <c r="VSZ14" s="124"/>
      <c r="VTA14" s="124"/>
      <c r="VTB14" s="124"/>
      <c r="VTC14" s="124"/>
      <c r="VTD14" s="124"/>
      <c r="VTE14" s="124"/>
      <c r="VTF14" s="124"/>
      <c r="VTG14" s="124"/>
      <c r="VTH14" s="124"/>
      <c r="VTI14" s="124"/>
      <c r="VTJ14" s="124"/>
      <c r="VTK14" s="124"/>
      <c r="VTL14" s="124"/>
      <c r="VTM14" s="124"/>
      <c r="VTN14" s="124"/>
      <c r="VTO14" s="124"/>
      <c r="VTP14" s="124"/>
      <c r="VTQ14" s="124"/>
      <c r="VTR14" s="124"/>
      <c r="VTS14" s="124"/>
      <c r="VTT14" s="124"/>
      <c r="VTU14" s="124"/>
      <c r="VTV14" s="124"/>
      <c r="VTW14" s="124"/>
      <c r="VTX14" s="124"/>
      <c r="VTY14" s="124"/>
      <c r="VTZ14" s="124"/>
      <c r="VUA14" s="124"/>
      <c r="VUB14" s="124"/>
      <c r="VUC14" s="124"/>
      <c r="VUD14" s="124"/>
      <c r="VUE14" s="124"/>
      <c r="VUF14" s="124"/>
      <c r="VUG14" s="124"/>
      <c r="VUH14" s="124"/>
      <c r="VUI14" s="124"/>
      <c r="VUJ14" s="124"/>
      <c r="VUK14" s="124"/>
      <c r="VUL14" s="124"/>
      <c r="VUM14" s="124"/>
      <c r="VUN14" s="124"/>
      <c r="VUO14" s="124"/>
      <c r="VUP14" s="124"/>
      <c r="VUQ14" s="124"/>
      <c r="VUR14" s="124"/>
      <c r="VUS14" s="124"/>
      <c r="VUT14" s="124"/>
      <c r="VUU14" s="124"/>
      <c r="VUV14" s="124"/>
      <c r="VUW14" s="124"/>
      <c r="VUX14" s="124"/>
      <c r="VUY14" s="124"/>
      <c r="VUZ14" s="124"/>
      <c r="VVA14" s="124"/>
      <c r="VVB14" s="124"/>
      <c r="VVC14" s="124"/>
      <c r="VVD14" s="124"/>
      <c r="VVE14" s="124"/>
      <c r="VVF14" s="124"/>
      <c r="VVG14" s="124"/>
      <c r="VVH14" s="124"/>
      <c r="VVI14" s="124"/>
      <c r="VVJ14" s="124"/>
      <c r="VVK14" s="124"/>
      <c r="VVL14" s="124"/>
      <c r="VVM14" s="124"/>
      <c r="VVN14" s="124"/>
      <c r="VVO14" s="124"/>
      <c r="VVP14" s="124"/>
      <c r="VVQ14" s="124"/>
      <c r="VVR14" s="124"/>
      <c r="VVS14" s="124"/>
      <c r="VVT14" s="124"/>
      <c r="VVU14" s="124"/>
      <c r="VVV14" s="124"/>
      <c r="VVW14" s="124"/>
      <c r="VVX14" s="124"/>
      <c r="VVY14" s="124"/>
      <c r="VVZ14" s="124"/>
      <c r="VWA14" s="124"/>
      <c r="VWB14" s="124"/>
      <c r="VWC14" s="124"/>
      <c r="VWD14" s="124"/>
      <c r="VWE14" s="124"/>
      <c r="VWF14" s="124"/>
      <c r="VWG14" s="124"/>
      <c r="VWH14" s="124"/>
      <c r="VWI14" s="124"/>
      <c r="VWJ14" s="124"/>
      <c r="VWK14" s="124"/>
      <c r="VWL14" s="124"/>
      <c r="VWM14" s="124"/>
      <c r="VWN14" s="124"/>
      <c r="VWO14" s="124"/>
      <c r="VWP14" s="124"/>
      <c r="VWQ14" s="124"/>
      <c r="VWR14" s="124"/>
      <c r="VWS14" s="124"/>
      <c r="VWT14" s="124"/>
      <c r="VWU14" s="124"/>
      <c r="VWV14" s="124"/>
      <c r="VWW14" s="124"/>
      <c r="VWX14" s="124"/>
      <c r="VWY14" s="124"/>
      <c r="VWZ14" s="124"/>
      <c r="VXA14" s="124"/>
      <c r="VXB14" s="124"/>
      <c r="VXC14" s="124"/>
      <c r="VXD14" s="124"/>
      <c r="VXE14" s="124"/>
      <c r="VXF14" s="124"/>
      <c r="VXG14" s="124"/>
      <c r="VXH14" s="124"/>
      <c r="VXI14" s="124"/>
      <c r="VXJ14" s="124"/>
      <c r="VXK14" s="124"/>
      <c r="VXL14" s="124"/>
      <c r="VXM14" s="124"/>
      <c r="VXN14" s="124"/>
      <c r="VXO14" s="124"/>
      <c r="VXP14" s="124"/>
      <c r="VXQ14" s="124"/>
      <c r="VXR14" s="124"/>
      <c r="VXS14" s="124"/>
      <c r="VXT14" s="124"/>
      <c r="VXU14" s="124"/>
      <c r="VXV14" s="124"/>
      <c r="VXW14" s="124"/>
      <c r="VXX14" s="124"/>
      <c r="VXY14" s="124"/>
      <c r="VXZ14" s="124"/>
      <c r="VYA14" s="124"/>
      <c r="VYB14" s="124"/>
      <c r="VYC14" s="124"/>
      <c r="VYD14" s="124"/>
      <c r="VYE14" s="124"/>
      <c r="VYF14" s="124"/>
      <c r="VYG14" s="124"/>
      <c r="VYH14" s="124"/>
      <c r="VYI14" s="124"/>
      <c r="VYJ14" s="124"/>
      <c r="VYK14" s="124"/>
      <c r="VYL14" s="124"/>
      <c r="VYM14" s="124"/>
      <c r="VYN14" s="124"/>
      <c r="VYO14" s="124"/>
      <c r="VYP14" s="124"/>
      <c r="VYQ14" s="124"/>
      <c r="VYR14" s="124"/>
      <c r="VYS14" s="124"/>
      <c r="VYT14" s="124"/>
      <c r="VYU14" s="124"/>
      <c r="VYV14" s="124"/>
      <c r="VYW14" s="124"/>
      <c r="VYX14" s="124"/>
      <c r="VYY14" s="124"/>
      <c r="VYZ14" s="124"/>
      <c r="VZA14" s="124"/>
      <c r="VZB14" s="124"/>
      <c r="VZC14" s="124"/>
      <c r="VZD14" s="124"/>
      <c r="VZE14" s="124"/>
      <c r="VZF14" s="124"/>
      <c r="VZG14" s="124"/>
      <c r="VZH14" s="124"/>
      <c r="VZI14" s="124"/>
      <c r="VZJ14" s="124"/>
      <c r="VZK14" s="124"/>
      <c r="VZL14" s="124"/>
      <c r="VZM14" s="124"/>
      <c r="VZN14" s="124"/>
      <c r="VZO14" s="124"/>
      <c r="VZP14" s="124"/>
      <c r="VZQ14" s="124"/>
      <c r="VZR14" s="124"/>
      <c r="VZS14" s="124"/>
      <c r="VZT14" s="124"/>
      <c r="VZU14" s="124"/>
      <c r="VZV14" s="124"/>
      <c r="VZW14" s="124"/>
      <c r="VZX14" s="124"/>
      <c r="VZY14" s="124"/>
      <c r="VZZ14" s="124"/>
      <c r="WAA14" s="124"/>
      <c r="WAB14" s="124"/>
      <c r="WAC14" s="124"/>
      <c r="WAD14" s="124"/>
      <c r="WAE14" s="124"/>
      <c r="WAF14" s="124"/>
      <c r="WAG14" s="124"/>
      <c r="WAH14" s="124"/>
      <c r="WAI14" s="124"/>
      <c r="WAJ14" s="124"/>
      <c r="WAK14" s="124"/>
      <c r="WAL14" s="124"/>
      <c r="WAM14" s="124"/>
      <c r="WAN14" s="124"/>
      <c r="WAO14" s="124"/>
      <c r="WAP14" s="124"/>
      <c r="WAQ14" s="124"/>
      <c r="WAR14" s="124"/>
      <c r="WAS14" s="124"/>
      <c r="WAT14" s="124"/>
      <c r="WAU14" s="124"/>
      <c r="WAV14" s="124"/>
      <c r="WAW14" s="124"/>
      <c r="WAX14" s="124"/>
      <c r="WAY14" s="124"/>
      <c r="WAZ14" s="124"/>
      <c r="WBA14" s="124"/>
      <c r="WBB14" s="124"/>
      <c r="WBC14" s="124"/>
      <c r="WBD14" s="124"/>
      <c r="WBE14" s="124"/>
      <c r="WBF14" s="124"/>
      <c r="WBG14" s="124"/>
      <c r="WBH14" s="124"/>
      <c r="WBI14" s="124"/>
      <c r="WBJ14" s="124"/>
      <c r="WBK14" s="124"/>
      <c r="WBL14" s="124"/>
      <c r="WBM14" s="124"/>
      <c r="WBN14" s="124"/>
      <c r="WBO14" s="124"/>
      <c r="WBP14" s="124"/>
      <c r="WBQ14" s="124"/>
      <c r="WBR14" s="124"/>
      <c r="WBS14" s="124"/>
      <c r="WBT14" s="124"/>
      <c r="WBU14" s="124"/>
      <c r="WBV14" s="124"/>
      <c r="WBW14" s="124"/>
      <c r="WBX14" s="124"/>
      <c r="WBY14" s="124"/>
      <c r="WBZ14" s="124"/>
      <c r="WCA14" s="124"/>
      <c r="WCB14" s="124"/>
      <c r="WCC14" s="124"/>
      <c r="WCD14" s="124"/>
      <c r="WCE14" s="124"/>
      <c r="WCF14" s="124"/>
      <c r="WCG14" s="124"/>
      <c r="WCH14" s="124"/>
      <c r="WCI14" s="124"/>
      <c r="WCJ14" s="124"/>
      <c r="WCK14" s="124"/>
      <c r="WCL14" s="124"/>
      <c r="WCM14" s="124"/>
      <c r="WCN14" s="124"/>
      <c r="WCO14" s="124"/>
      <c r="WCP14" s="124"/>
      <c r="WCQ14" s="124"/>
      <c r="WCR14" s="124"/>
      <c r="WCS14" s="124"/>
      <c r="WCT14" s="124"/>
      <c r="WCU14" s="124"/>
      <c r="WCV14" s="124"/>
      <c r="WCW14" s="124"/>
      <c r="WCX14" s="124"/>
      <c r="WCY14" s="124"/>
      <c r="WCZ14" s="124"/>
      <c r="WDA14" s="124"/>
      <c r="WDB14" s="124"/>
      <c r="WDC14" s="124"/>
      <c r="WDD14" s="124"/>
      <c r="WDE14" s="124"/>
      <c r="WDF14" s="124"/>
      <c r="WDG14" s="124"/>
      <c r="WDH14" s="124"/>
      <c r="WDI14" s="124"/>
      <c r="WDJ14" s="124"/>
      <c r="WDK14" s="124"/>
      <c r="WDL14" s="124"/>
      <c r="WDM14" s="124"/>
      <c r="WDN14" s="124"/>
      <c r="WDO14" s="124"/>
      <c r="WDP14" s="124"/>
      <c r="WDQ14" s="124"/>
      <c r="WDR14" s="124"/>
      <c r="WDS14" s="124"/>
      <c r="WDT14" s="124"/>
      <c r="WDU14" s="124"/>
      <c r="WDV14" s="124"/>
      <c r="WDW14" s="124"/>
      <c r="WDX14" s="124"/>
      <c r="WDY14" s="124"/>
      <c r="WDZ14" s="124"/>
      <c r="WEA14" s="124"/>
      <c r="WEB14" s="124"/>
      <c r="WEC14" s="124"/>
      <c r="WED14" s="124"/>
      <c r="WEE14" s="124"/>
      <c r="WEF14" s="124"/>
      <c r="WEG14" s="124"/>
      <c r="WEH14" s="124"/>
      <c r="WEI14" s="124"/>
      <c r="WEJ14" s="124"/>
      <c r="WEK14" s="124"/>
      <c r="WEL14" s="124"/>
      <c r="WEM14" s="124"/>
      <c r="WEN14" s="124"/>
      <c r="WEO14" s="124"/>
      <c r="WEP14" s="124"/>
      <c r="WEQ14" s="124"/>
      <c r="WER14" s="124"/>
      <c r="WES14" s="124"/>
      <c r="WET14" s="124"/>
      <c r="WEU14" s="124"/>
      <c r="WEV14" s="124"/>
      <c r="WEW14" s="124"/>
      <c r="WEX14" s="124"/>
      <c r="WEY14" s="124"/>
      <c r="WEZ14" s="124"/>
      <c r="WFA14" s="124"/>
      <c r="WFB14" s="124"/>
      <c r="WFC14" s="124"/>
      <c r="WFD14" s="124"/>
      <c r="WFE14" s="124"/>
      <c r="WFF14" s="124"/>
      <c r="WFG14" s="124"/>
      <c r="WFH14" s="124"/>
      <c r="WFI14" s="124"/>
      <c r="WFJ14" s="124"/>
      <c r="WFK14" s="124"/>
      <c r="WFL14" s="124"/>
      <c r="WFM14" s="124"/>
      <c r="WFN14" s="124"/>
      <c r="WFO14" s="124"/>
      <c r="WFP14" s="124"/>
      <c r="WFQ14" s="124"/>
      <c r="WFR14" s="124"/>
      <c r="WFS14" s="124"/>
      <c r="WFT14" s="124"/>
      <c r="WFU14" s="124"/>
      <c r="WFV14" s="124"/>
      <c r="WFW14" s="124"/>
      <c r="WFX14" s="124"/>
      <c r="WFY14" s="124"/>
      <c r="WFZ14" s="124"/>
      <c r="WGA14" s="124"/>
      <c r="WGB14" s="124"/>
      <c r="WGC14" s="124"/>
      <c r="WGD14" s="124"/>
      <c r="WGE14" s="124"/>
      <c r="WGF14" s="124"/>
      <c r="WGG14" s="124"/>
      <c r="WGH14" s="124"/>
      <c r="WGI14" s="124"/>
      <c r="WGJ14" s="124"/>
      <c r="WGK14" s="124"/>
      <c r="WGL14" s="124"/>
      <c r="WGM14" s="124"/>
      <c r="WGN14" s="124"/>
      <c r="WGO14" s="124"/>
      <c r="WGP14" s="124"/>
      <c r="WGQ14" s="124"/>
      <c r="WGR14" s="124"/>
      <c r="WGS14" s="124"/>
      <c r="WGT14" s="124"/>
      <c r="WGU14" s="124"/>
      <c r="WGV14" s="124"/>
      <c r="WGW14" s="124"/>
      <c r="WGX14" s="124"/>
      <c r="WGY14" s="124"/>
      <c r="WGZ14" s="124"/>
      <c r="WHA14" s="124"/>
      <c r="WHB14" s="124"/>
      <c r="WHC14" s="124"/>
      <c r="WHD14" s="124"/>
      <c r="WHE14" s="124"/>
      <c r="WHF14" s="124"/>
      <c r="WHG14" s="124"/>
      <c r="WHH14" s="124"/>
      <c r="WHI14" s="124"/>
      <c r="WHJ14" s="124"/>
      <c r="WHK14" s="124"/>
      <c r="WHL14" s="124"/>
      <c r="WHM14" s="124"/>
      <c r="WHN14" s="124"/>
      <c r="WHO14" s="124"/>
      <c r="WHP14" s="124"/>
      <c r="WHQ14" s="124"/>
      <c r="WHR14" s="124"/>
      <c r="WHS14" s="124"/>
      <c r="WHT14" s="124"/>
      <c r="WHU14" s="124"/>
      <c r="WHV14" s="124"/>
      <c r="WHW14" s="124"/>
      <c r="WHX14" s="124"/>
      <c r="WHY14" s="124"/>
      <c r="WHZ14" s="124"/>
      <c r="WIA14" s="124"/>
      <c r="WIB14" s="124"/>
      <c r="WIC14" s="124"/>
      <c r="WID14" s="124"/>
      <c r="WIE14" s="124"/>
      <c r="WIF14" s="124"/>
      <c r="WIG14" s="124"/>
      <c r="WIH14" s="124"/>
      <c r="WII14" s="124"/>
      <c r="WIJ14" s="124"/>
      <c r="WIK14" s="124"/>
      <c r="WIL14" s="124"/>
      <c r="WIM14" s="124"/>
      <c r="WIN14" s="124"/>
      <c r="WIO14" s="124"/>
      <c r="WIP14" s="124"/>
      <c r="WIQ14" s="124"/>
      <c r="WIR14" s="124"/>
      <c r="WIS14" s="124"/>
      <c r="WIT14" s="124"/>
      <c r="WIU14" s="124"/>
      <c r="WIV14" s="124"/>
      <c r="WIW14" s="124"/>
      <c r="WIX14" s="124"/>
      <c r="WIY14" s="124"/>
      <c r="WIZ14" s="124"/>
      <c r="WJA14" s="124"/>
      <c r="WJB14" s="124"/>
      <c r="WJC14" s="124"/>
      <c r="WJD14" s="124"/>
      <c r="WJE14" s="124"/>
      <c r="WJF14" s="124"/>
      <c r="WJG14" s="124"/>
      <c r="WJH14" s="124"/>
      <c r="WJI14" s="124"/>
      <c r="WJJ14" s="124"/>
      <c r="WJK14" s="124"/>
      <c r="WJL14" s="124"/>
      <c r="WJM14" s="124"/>
      <c r="WJN14" s="124"/>
      <c r="WJO14" s="124"/>
      <c r="WJP14" s="124"/>
      <c r="WJQ14" s="124"/>
      <c r="WJR14" s="124"/>
      <c r="WJS14" s="124"/>
      <c r="WJT14" s="124"/>
      <c r="WJU14" s="124"/>
      <c r="WJV14" s="124"/>
      <c r="WJW14" s="124"/>
      <c r="WJX14" s="124"/>
      <c r="WJY14" s="124"/>
      <c r="WJZ14" s="124"/>
      <c r="WKA14" s="124"/>
      <c r="WKB14" s="124"/>
      <c r="WKC14" s="124"/>
      <c r="WKD14" s="124"/>
      <c r="WKE14" s="124"/>
      <c r="WKF14" s="124"/>
      <c r="WKG14" s="124"/>
      <c r="WKH14" s="124"/>
      <c r="WKI14" s="124"/>
      <c r="WKJ14" s="124"/>
      <c r="WKK14" s="124"/>
      <c r="WKL14" s="124"/>
      <c r="WKM14" s="124"/>
      <c r="WKN14" s="124"/>
      <c r="WKO14" s="124"/>
      <c r="WKP14" s="124"/>
      <c r="WKQ14" s="124"/>
      <c r="WKR14" s="124"/>
      <c r="WKS14" s="124"/>
      <c r="WKT14" s="124"/>
      <c r="WKU14" s="124"/>
      <c r="WKV14" s="124"/>
      <c r="WKW14" s="124"/>
      <c r="WKX14" s="124"/>
      <c r="WKY14" s="124"/>
      <c r="WKZ14" s="124"/>
      <c r="WLA14" s="124"/>
      <c r="WLB14" s="124"/>
      <c r="WLC14" s="124"/>
      <c r="WLD14" s="124"/>
      <c r="WLE14" s="124"/>
      <c r="WLF14" s="124"/>
      <c r="WLG14" s="124"/>
      <c r="WLH14" s="124"/>
      <c r="WLI14" s="124"/>
      <c r="WLJ14" s="124"/>
      <c r="WLK14" s="124"/>
      <c r="WLL14" s="124"/>
      <c r="WLM14" s="124"/>
      <c r="WLN14" s="124"/>
      <c r="WLO14" s="124"/>
      <c r="WLP14" s="124"/>
      <c r="WLQ14" s="124"/>
      <c r="WLR14" s="124"/>
      <c r="WLS14" s="124"/>
      <c r="WLT14" s="124"/>
      <c r="WLU14" s="124"/>
      <c r="WLV14" s="124"/>
      <c r="WLW14" s="124"/>
      <c r="WLX14" s="124"/>
      <c r="WLY14" s="124"/>
      <c r="WLZ14" s="124"/>
      <c r="WMA14" s="124"/>
      <c r="WMB14" s="124"/>
      <c r="WMC14" s="124"/>
      <c r="WMD14" s="124"/>
      <c r="WME14" s="124"/>
      <c r="WMF14" s="124"/>
      <c r="WMG14" s="124"/>
      <c r="WMH14" s="124"/>
      <c r="WMI14" s="124"/>
      <c r="WMJ14" s="124"/>
      <c r="WMK14" s="124"/>
      <c r="WML14" s="124"/>
      <c r="WMM14" s="124"/>
      <c r="WMN14" s="124"/>
      <c r="WMO14" s="124"/>
      <c r="WMP14" s="124"/>
      <c r="WMQ14" s="124"/>
      <c r="WMR14" s="124"/>
      <c r="WMS14" s="124"/>
      <c r="WMT14" s="124"/>
      <c r="WMU14" s="124"/>
      <c r="WMV14" s="124"/>
      <c r="WMW14" s="124"/>
      <c r="WMX14" s="124"/>
      <c r="WMY14" s="124"/>
      <c r="WMZ14" s="124"/>
      <c r="WNA14" s="124"/>
      <c r="WNB14" s="124"/>
      <c r="WNC14" s="124"/>
      <c r="WND14" s="124"/>
      <c r="WNE14" s="124"/>
      <c r="WNF14" s="124"/>
      <c r="WNG14" s="124"/>
      <c r="WNH14" s="124"/>
      <c r="WNI14" s="124"/>
      <c r="WNJ14" s="124"/>
      <c r="WNK14" s="124"/>
      <c r="WNL14" s="124"/>
      <c r="WNM14" s="124"/>
      <c r="WNN14" s="124"/>
      <c r="WNO14" s="124"/>
      <c r="WNP14" s="124"/>
      <c r="WNQ14" s="124"/>
      <c r="WNR14" s="124"/>
      <c r="WNS14" s="124"/>
      <c r="WNT14" s="124"/>
      <c r="WNU14" s="124"/>
      <c r="WNV14" s="124"/>
      <c r="WNW14" s="124"/>
      <c r="WNX14" s="124"/>
      <c r="WNY14" s="124"/>
      <c r="WNZ14" s="124"/>
      <c r="WOA14" s="124"/>
      <c r="WOB14" s="124"/>
      <c r="WOC14" s="124"/>
      <c r="WOD14" s="124"/>
      <c r="WOE14" s="124"/>
      <c r="WOF14" s="124"/>
      <c r="WOG14" s="124"/>
      <c r="WOH14" s="124"/>
      <c r="WOI14" s="124"/>
      <c r="WOJ14" s="124"/>
      <c r="WOK14" s="124"/>
      <c r="WOL14" s="124"/>
      <c r="WOM14" s="124"/>
      <c r="WON14" s="124"/>
      <c r="WOO14" s="124"/>
      <c r="WOP14" s="124"/>
      <c r="WOQ14" s="124"/>
      <c r="WOR14" s="124"/>
      <c r="WOS14" s="124"/>
      <c r="WOT14" s="124"/>
      <c r="WOU14" s="124"/>
      <c r="WOV14" s="124"/>
      <c r="WOW14" s="124"/>
      <c r="WOX14" s="124"/>
      <c r="WOY14" s="124"/>
      <c r="WOZ14" s="124"/>
      <c r="WPA14" s="124"/>
      <c r="WPB14" s="124"/>
      <c r="WPC14" s="124"/>
      <c r="WPD14" s="124"/>
      <c r="WPE14" s="124"/>
      <c r="WPF14" s="124"/>
      <c r="WPG14" s="124"/>
      <c r="WPH14" s="124"/>
      <c r="WPI14" s="124"/>
      <c r="WPJ14" s="124"/>
      <c r="WPK14" s="124"/>
      <c r="WPL14" s="124"/>
      <c r="WPM14" s="124"/>
      <c r="WPN14" s="124"/>
      <c r="WPO14" s="124"/>
      <c r="WPP14" s="124"/>
      <c r="WPQ14" s="124"/>
      <c r="WPR14" s="124"/>
      <c r="WPS14" s="124"/>
      <c r="WPT14" s="124"/>
      <c r="WPU14" s="124"/>
      <c r="WPV14" s="124"/>
      <c r="WPW14" s="124"/>
      <c r="WPX14" s="124"/>
      <c r="WPY14" s="124"/>
      <c r="WPZ14" s="124"/>
      <c r="WQA14" s="124"/>
      <c r="WQB14" s="124"/>
      <c r="WQC14" s="124"/>
      <c r="WQD14" s="124"/>
      <c r="WQE14" s="124"/>
      <c r="WQF14" s="124"/>
      <c r="WQG14" s="124"/>
      <c r="WQH14" s="124"/>
      <c r="WQI14" s="124"/>
      <c r="WQJ14" s="124"/>
      <c r="WQK14" s="124"/>
      <c r="WQL14" s="124"/>
      <c r="WQM14" s="124"/>
      <c r="WQN14" s="124"/>
      <c r="WQO14" s="124"/>
      <c r="WQP14" s="124"/>
      <c r="WQQ14" s="124"/>
      <c r="WQR14" s="124"/>
      <c r="WQS14" s="124"/>
      <c r="WQT14" s="124"/>
      <c r="WQU14" s="124"/>
      <c r="WQV14" s="124"/>
      <c r="WQW14" s="124"/>
      <c r="WQX14" s="124"/>
      <c r="WQY14" s="124"/>
      <c r="WQZ14" s="124"/>
      <c r="WRA14" s="124"/>
      <c r="WRB14" s="124"/>
      <c r="WRC14" s="124"/>
      <c r="WRD14" s="124"/>
      <c r="WRE14" s="124"/>
      <c r="WRF14" s="124"/>
      <c r="WRG14" s="124"/>
      <c r="WRH14" s="124"/>
      <c r="WRI14" s="124"/>
      <c r="WRJ14" s="124"/>
      <c r="WRK14" s="124"/>
      <c r="WRL14" s="124"/>
      <c r="WRM14" s="124"/>
      <c r="WRN14" s="124"/>
      <c r="WRO14" s="124"/>
      <c r="WRP14" s="124"/>
      <c r="WRQ14" s="124"/>
      <c r="WRR14" s="124"/>
      <c r="WRS14" s="124"/>
      <c r="WRT14" s="124"/>
      <c r="WRU14" s="124"/>
      <c r="WRV14" s="124"/>
      <c r="WRW14" s="124"/>
      <c r="WRX14" s="124"/>
      <c r="WRY14" s="124"/>
      <c r="WRZ14" s="124"/>
      <c r="WSA14" s="124"/>
      <c r="WSB14" s="124"/>
      <c r="WSC14" s="124"/>
      <c r="WSD14" s="124"/>
      <c r="WSE14" s="124"/>
      <c r="WSF14" s="124"/>
      <c r="WSG14" s="124"/>
      <c r="WSH14" s="124"/>
      <c r="WSI14" s="124"/>
      <c r="WSJ14" s="124"/>
      <c r="WSK14" s="124"/>
      <c r="WSL14" s="124"/>
      <c r="WSM14" s="124"/>
      <c r="WSN14" s="124"/>
      <c r="WSO14" s="124"/>
      <c r="WSP14" s="124"/>
      <c r="WSQ14" s="124"/>
      <c r="WSR14" s="124"/>
      <c r="WSS14" s="124"/>
      <c r="WST14" s="124"/>
      <c r="WSU14" s="124"/>
      <c r="WSV14" s="124"/>
      <c r="WSW14" s="124"/>
      <c r="WSX14" s="124"/>
      <c r="WSY14" s="124"/>
      <c r="WSZ14" s="124"/>
      <c r="WTA14" s="124"/>
      <c r="WTB14" s="124"/>
      <c r="WTC14" s="124"/>
      <c r="WTD14" s="124"/>
      <c r="WTE14" s="124"/>
      <c r="WTF14" s="124"/>
      <c r="WTG14" s="124"/>
      <c r="WTH14" s="124"/>
      <c r="WTI14" s="124"/>
      <c r="WTJ14" s="124"/>
      <c r="WTK14" s="124"/>
      <c r="WTL14" s="124"/>
      <c r="WTM14" s="124"/>
      <c r="WTN14" s="124"/>
      <c r="WTO14" s="124"/>
      <c r="WTP14" s="124"/>
      <c r="WTQ14" s="124"/>
      <c r="WTR14" s="124"/>
      <c r="WTS14" s="124"/>
      <c r="WTT14" s="124"/>
      <c r="WTU14" s="124"/>
      <c r="WTV14" s="124"/>
      <c r="WTW14" s="124"/>
      <c r="WTX14" s="124"/>
      <c r="WTY14" s="124"/>
      <c r="WTZ14" s="124"/>
      <c r="WUA14" s="124"/>
      <c r="WUB14" s="124"/>
      <c r="WUC14" s="124"/>
      <c r="WUD14" s="124"/>
      <c r="WUE14" s="124"/>
      <c r="WUF14" s="124"/>
      <c r="WUG14" s="124"/>
      <c r="WUH14" s="124"/>
      <c r="WUI14" s="124"/>
      <c r="WUJ14" s="124"/>
      <c r="WUK14" s="124"/>
      <c r="WUL14" s="124"/>
      <c r="WUM14" s="124"/>
      <c r="WUN14" s="124"/>
      <c r="WUO14" s="124"/>
      <c r="WUP14" s="124"/>
      <c r="WUQ14" s="124"/>
      <c r="WUR14" s="124"/>
      <c r="WUS14" s="124"/>
      <c r="WUT14" s="124"/>
      <c r="WUU14" s="124"/>
      <c r="WUV14" s="124"/>
      <c r="WUW14" s="124"/>
      <c r="WUX14" s="124"/>
      <c r="WUY14" s="124"/>
      <c r="WUZ14" s="124"/>
      <c r="WVA14" s="124"/>
      <c r="WVB14" s="124"/>
      <c r="WVC14" s="124"/>
      <c r="WVD14" s="124"/>
      <c r="WVE14" s="124"/>
      <c r="WVF14" s="124"/>
      <c r="WVG14" s="124"/>
      <c r="WVH14" s="124"/>
      <c r="WVI14" s="124"/>
      <c r="WVJ14" s="124"/>
      <c r="WVK14" s="124"/>
      <c r="WVL14" s="124"/>
      <c r="WVM14" s="124"/>
      <c r="WVN14" s="124"/>
      <c r="WVO14" s="124"/>
      <c r="WVP14" s="124"/>
      <c r="WVQ14" s="124"/>
      <c r="WVR14" s="124"/>
      <c r="WVS14" s="124"/>
      <c r="WVT14" s="124"/>
      <c r="WVU14" s="124"/>
      <c r="WVV14" s="124"/>
      <c r="WVW14" s="124"/>
      <c r="WVX14" s="124"/>
      <c r="WVY14" s="124"/>
      <c r="WVZ14" s="124"/>
      <c r="WWA14" s="124"/>
      <c r="WWB14" s="124"/>
      <c r="WWC14" s="124"/>
      <c r="WWD14" s="124"/>
      <c r="WWE14" s="124"/>
      <c r="WWF14" s="124"/>
      <c r="WWG14" s="124"/>
      <c r="WWH14" s="124"/>
      <c r="WWI14" s="124"/>
      <c r="WWJ14" s="124"/>
      <c r="WWK14" s="124"/>
      <c r="WWL14" s="124"/>
      <c r="WWM14" s="124"/>
      <c r="WWN14" s="124"/>
      <c r="WWO14" s="124"/>
      <c r="WWP14" s="124"/>
      <c r="WWQ14" s="124"/>
      <c r="WWR14" s="124"/>
      <c r="WWS14" s="124"/>
      <c r="WWT14" s="124"/>
      <c r="WWU14" s="124"/>
      <c r="WWV14" s="124"/>
      <c r="WWW14" s="124"/>
      <c r="WWX14" s="124"/>
      <c r="WWY14" s="124"/>
      <c r="WWZ14" s="124"/>
      <c r="WXA14" s="124"/>
      <c r="WXB14" s="124"/>
      <c r="WXC14" s="124"/>
      <c r="WXD14" s="124"/>
      <c r="WXE14" s="124"/>
      <c r="WXF14" s="124"/>
      <c r="WXG14" s="124"/>
      <c r="WXH14" s="124"/>
      <c r="WXI14" s="124"/>
      <c r="WXJ14" s="124"/>
      <c r="WXK14" s="124"/>
      <c r="WXL14" s="124"/>
      <c r="WXM14" s="124"/>
      <c r="WXN14" s="124"/>
      <c r="WXO14" s="124"/>
      <c r="WXP14" s="124"/>
      <c r="WXQ14" s="124"/>
      <c r="WXR14" s="124"/>
      <c r="WXS14" s="124"/>
      <c r="WXT14" s="124"/>
      <c r="WXU14" s="124"/>
      <c r="WXV14" s="124"/>
      <c r="WXW14" s="124"/>
      <c r="WXX14" s="124"/>
      <c r="WXY14" s="124"/>
      <c r="WXZ14" s="124"/>
      <c r="WYA14" s="124"/>
      <c r="WYB14" s="124"/>
      <c r="WYC14" s="124"/>
      <c r="WYD14" s="124"/>
      <c r="WYE14" s="124"/>
      <c r="WYF14" s="124"/>
      <c r="WYG14" s="124"/>
      <c r="WYH14" s="124"/>
      <c r="WYI14" s="124"/>
      <c r="WYJ14" s="124"/>
      <c r="WYK14" s="124"/>
      <c r="WYL14" s="124"/>
      <c r="WYM14" s="124"/>
      <c r="WYN14" s="124"/>
      <c r="WYO14" s="124"/>
      <c r="WYP14" s="124"/>
      <c r="WYQ14" s="124"/>
      <c r="WYR14" s="124"/>
      <c r="WYS14" s="124"/>
      <c r="WYT14" s="124"/>
      <c r="WYU14" s="124"/>
      <c r="WYV14" s="124"/>
      <c r="WYW14" s="124"/>
      <c r="WYX14" s="124"/>
      <c r="WYY14" s="124"/>
      <c r="WYZ14" s="124"/>
      <c r="WZA14" s="124"/>
      <c r="WZB14" s="124"/>
      <c r="WZC14" s="124"/>
      <c r="WZD14" s="124"/>
      <c r="WZE14" s="124"/>
      <c r="WZF14" s="124"/>
      <c r="WZG14" s="124"/>
      <c r="WZH14" s="124"/>
      <c r="WZI14" s="124"/>
      <c r="WZJ14" s="124"/>
      <c r="WZK14" s="124"/>
      <c r="WZL14" s="124"/>
      <c r="WZM14" s="124"/>
      <c r="WZN14" s="124"/>
      <c r="WZO14" s="124"/>
      <c r="WZP14" s="124"/>
      <c r="WZQ14" s="124"/>
      <c r="WZR14" s="124"/>
      <c r="WZS14" s="124"/>
      <c r="WZT14" s="124"/>
      <c r="WZU14" s="124"/>
      <c r="WZV14" s="124"/>
      <c r="WZW14" s="124"/>
      <c r="WZX14" s="124"/>
      <c r="WZY14" s="124"/>
      <c r="WZZ14" s="124"/>
      <c r="XAA14" s="124"/>
      <c r="XAB14" s="124"/>
      <c r="XAC14" s="124"/>
      <c r="XAD14" s="124"/>
      <c r="XAE14" s="124"/>
      <c r="XAF14" s="124"/>
      <c r="XAG14" s="124"/>
      <c r="XAH14" s="124"/>
      <c r="XAI14" s="124"/>
      <c r="XAJ14" s="124"/>
      <c r="XAK14" s="124"/>
      <c r="XAL14" s="124"/>
      <c r="XAM14" s="124"/>
      <c r="XAN14" s="124"/>
      <c r="XAO14" s="124"/>
      <c r="XAP14" s="124"/>
      <c r="XAQ14" s="124"/>
      <c r="XAR14" s="124"/>
      <c r="XAS14" s="124"/>
      <c r="XAT14" s="124"/>
      <c r="XAU14" s="124"/>
      <c r="XAV14" s="124"/>
      <c r="XAW14" s="124"/>
      <c r="XAX14" s="124"/>
      <c r="XAY14" s="124"/>
      <c r="XAZ14" s="124"/>
      <c r="XBA14" s="124"/>
      <c r="XBB14" s="124"/>
      <c r="XBC14" s="124"/>
      <c r="XBD14" s="124"/>
      <c r="XBE14" s="124"/>
      <c r="XBF14" s="124"/>
      <c r="XBG14" s="124"/>
      <c r="XBH14" s="124"/>
      <c r="XBI14" s="124"/>
      <c r="XBJ14" s="124"/>
      <c r="XBK14" s="124"/>
      <c r="XBL14" s="124"/>
      <c r="XBM14" s="124"/>
      <c r="XBN14" s="124"/>
      <c r="XBO14" s="124"/>
      <c r="XBP14" s="124"/>
      <c r="XBQ14" s="124"/>
      <c r="XBR14" s="124"/>
      <c r="XBS14" s="124"/>
      <c r="XBT14" s="124"/>
      <c r="XBU14" s="124"/>
      <c r="XBV14" s="124"/>
      <c r="XBW14" s="124"/>
      <c r="XBX14" s="124"/>
      <c r="XBY14" s="124"/>
      <c r="XBZ14" s="124"/>
      <c r="XCA14" s="124"/>
      <c r="XCB14" s="124"/>
      <c r="XCC14" s="124"/>
      <c r="XCD14" s="124"/>
      <c r="XCE14" s="124"/>
      <c r="XCF14" s="124"/>
      <c r="XCG14" s="124"/>
      <c r="XCH14" s="124"/>
      <c r="XCI14" s="124"/>
      <c r="XCJ14" s="124"/>
      <c r="XCK14" s="124"/>
      <c r="XCL14" s="124"/>
      <c r="XCM14" s="124"/>
      <c r="XCN14" s="124"/>
      <c r="XCO14" s="124"/>
      <c r="XCP14" s="124"/>
      <c r="XCQ14" s="124"/>
      <c r="XCR14" s="124"/>
      <c r="XCS14" s="124"/>
      <c r="XCT14" s="124"/>
      <c r="XCU14" s="124"/>
      <c r="XCV14" s="124"/>
      <c r="XCW14" s="124"/>
      <c r="XCX14" s="124"/>
      <c r="XCY14" s="124"/>
      <c r="XCZ14" s="124"/>
      <c r="XDA14" s="124"/>
      <c r="XDB14" s="124"/>
      <c r="XDC14" s="124"/>
      <c r="XDD14" s="124"/>
      <c r="XDE14" s="124"/>
      <c r="XDF14" s="124"/>
      <c r="XDG14" s="124"/>
      <c r="XDH14" s="124"/>
      <c r="XDI14" s="124"/>
      <c r="XDJ14" s="124"/>
      <c r="XDK14" s="124"/>
      <c r="XDL14" s="124"/>
      <c r="XDM14" s="124"/>
      <c r="XDN14" s="124"/>
      <c r="XDO14" s="124"/>
      <c r="XDP14" s="124"/>
      <c r="XDQ14" s="124"/>
      <c r="XDR14" s="124"/>
      <c r="XDS14" s="124"/>
      <c r="XDT14" s="124"/>
      <c r="XDU14" s="124"/>
      <c r="XDV14" s="124"/>
      <c r="XDW14" s="124"/>
      <c r="XDX14" s="124"/>
      <c r="XDY14" s="124"/>
      <c r="XDZ14" s="124"/>
      <c r="XEA14" s="124"/>
      <c r="XEB14" s="124"/>
      <c r="XEC14" s="124"/>
      <c r="XED14" s="124"/>
      <c r="XEE14" s="124"/>
      <c r="XEF14" s="124"/>
      <c r="XEG14" s="124"/>
      <c r="XEH14" s="124"/>
      <c r="XEI14" s="124"/>
      <c r="XEJ14" s="124"/>
      <c r="XEK14" s="124"/>
      <c r="XEL14" s="124"/>
      <c r="XEM14" s="124"/>
      <c r="XEN14" s="124"/>
      <c r="XEO14" s="124"/>
      <c r="XEP14" s="124"/>
      <c r="XEQ14" s="124"/>
      <c r="XER14" s="124"/>
      <c r="XES14" s="124"/>
      <c r="XET14" s="124"/>
      <c r="XEU14" s="124"/>
      <c r="XEV14" s="124"/>
      <c r="XEW14" s="124"/>
      <c r="XEX14" s="124"/>
      <c r="XEY14" s="124"/>
      <c r="XEZ14" s="124"/>
      <c r="XFA14" s="124"/>
      <c r="XFB14" s="124"/>
      <c r="XFC14" s="124"/>
    </row>
    <row r="15" spans="1:16383" s="35" customFormat="1" ht="75" hidden="1" customHeight="1" x14ac:dyDescent="0.25">
      <c r="A15" s="933">
        <v>4</v>
      </c>
      <c r="B15" s="817" t="s">
        <v>187</v>
      </c>
      <c r="C15" s="901" t="s">
        <v>330</v>
      </c>
      <c r="D15" s="904" t="s">
        <v>331</v>
      </c>
      <c r="E15" s="925" t="s">
        <v>332</v>
      </c>
      <c r="F15" s="904" t="s">
        <v>333</v>
      </c>
      <c r="G15" s="906" t="s">
        <v>737</v>
      </c>
      <c r="H15" s="908" t="s">
        <v>334</v>
      </c>
      <c r="I15" s="815" t="s">
        <v>535</v>
      </c>
      <c r="J15" s="797" t="s">
        <v>41</v>
      </c>
      <c r="K15" s="897" t="s">
        <v>335</v>
      </c>
      <c r="L15" s="793">
        <v>1</v>
      </c>
      <c r="M15" s="795" t="str">
        <f>VLOOKUP(L15,[4]BASE!$A$47:$D$52,2,0)</f>
        <v>Rara vez</v>
      </c>
      <c r="N15" s="797">
        <v>20</v>
      </c>
      <c r="O15" s="790" t="str">
        <f>VLOOKUP(N15,[4]BASE!$A$56:$D$58,2,0)</f>
        <v>Catastrófico</v>
      </c>
      <c r="P15" s="963" t="str">
        <f>CONCATENATE(L15,N15)</f>
        <v>120</v>
      </c>
      <c r="Q15" s="790">
        <f>L15*N15</f>
        <v>20</v>
      </c>
      <c r="R15" s="787" t="str">
        <f>VLOOKUP(Q15,[4]BASE!$A$115:$B$129,2,0)</f>
        <v>MODERADA</v>
      </c>
      <c r="S15" s="899" t="s">
        <v>336</v>
      </c>
      <c r="T15" s="841" t="str">
        <f>IF(R15="baja","Asumir o Reducir el riesgo",IF(R15="moderada","Reducir el riesgo",IF(R15="Alta","Reducir el riesgo",IF(R15="Extrema","Evitar, reducir, compartir o transferir el riesgo",0))))</f>
        <v>Reducir el riesgo</v>
      </c>
      <c r="U15" s="444" t="s">
        <v>337</v>
      </c>
      <c r="V15" s="417" t="s">
        <v>58</v>
      </c>
      <c r="W15" s="413" t="s">
        <v>59</v>
      </c>
      <c r="X15" s="390" t="s">
        <v>73</v>
      </c>
      <c r="Y15" s="403"/>
      <c r="Z15" s="390" t="s">
        <v>72</v>
      </c>
      <c r="AA15" s="403" t="s">
        <v>738</v>
      </c>
      <c r="AB15" s="418"/>
      <c r="AC15" s="418" t="s">
        <v>204</v>
      </c>
      <c r="AD15" s="390" t="s">
        <v>72</v>
      </c>
      <c r="AE15" s="401" t="s">
        <v>338</v>
      </c>
      <c r="AF15" s="390" t="s">
        <v>72</v>
      </c>
      <c r="AG15" s="403" t="s">
        <v>339</v>
      </c>
      <c r="AH15" s="390" t="s">
        <v>72</v>
      </c>
      <c r="AI15" s="403" t="s">
        <v>340</v>
      </c>
      <c r="AJ15" s="388">
        <f t="shared" si="0"/>
        <v>85</v>
      </c>
      <c r="AK15" s="406">
        <v>1</v>
      </c>
      <c r="AL15" s="388">
        <f t="shared" si="1"/>
        <v>85</v>
      </c>
      <c r="AM15" s="424">
        <f>+AL15</f>
        <v>85</v>
      </c>
      <c r="AN15" s="793">
        <v>1</v>
      </c>
      <c r="AO15" s="795" t="str">
        <f>VLOOKUP(AN15,[4]BASE!A$48:$D$52,2,0)</f>
        <v>Rara vez</v>
      </c>
      <c r="AP15" s="797">
        <v>5</v>
      </c>
      <c r="AQ15" s="790" t="str">
        <f>VLOOKUP(AP15,[4]BASE!$A$56:$D$58,2,0)</f>
        <v xml:space="preserve">Moderado </v>
      </c>
      <c r="AR15" s="254" t="str">
        <f>CONCATENATE(AN15,AP15)</f>
        <v>15</v>
      </c>
      <c r="AS15" s="790">
        <f>AN15*AP15</f>
        <v>5</v>
      </c>
      <c r="AT15" s="787" t="str">
        <f>VLOOKUP(AS15,[4]BASE!$A$115:$B$125,2,0)</f>
        <v>BAJA</v>
      </c>
      <c r="AU15" s="790" t="str">
        <f>IF(AT15="baja","Asumir o Reducir el riesgo",IF(AT15="moderada","Reducir el riesgo",IF(AT15="Alta","Reducir el riesgo",IF(AT15="Extrema","Evitar, reducir, compartir o transferir el riesgo",0))))</f>
        <v>Asumir o Reducir el riesgo</v>
      </c>
      <c r="AV15" s="257"/>
      <c r="AW15" s="257" t="s">
        <v>739</v>
      </c>
      <c r="AX15" s="283" t="s">
        <v>341</v>
      </c>
      <c r="AY15" s="283" t="s">
        <v>738</v>
      </c>
      <c r="AZ15" s="222" t="s">
        <v>310</v>
      </c>
      <c r="BA15" s="286" t="s">
        <v>342</v>
      </c>
      <c r="BB15" s="354" t="s">
        <v>343</v>
      </c>
      <c r="BC15" s="346"/>
      <c r="BD15" s="154" t="s">
        <v>904</v>
      </c>
      <c r="BE15" s="166">
        <v>1</v>
      </c>
      <c r="BF15" s="154" t="s">
        <v>344</v>
      </c>
      <c r="BG15" s="257" t="s">
        <v>648</v>
      </c>
      <c r="BH15" s="166">
        <v>1</v>
      </c>
      <c r="BI15" s="154" t="s">
        <v>344</v>
      </c>
      <c r="BJ15" s="254" t="s">
        <v>681</v>
      </c>
      <c r="BK15" s="257" t="s">
        <v>696</v>
      </c>
      <c r="BL15" s="257"/>
      <c r="BM15" s="214"/>
      <c r="BN15" s="240">
        <v>3</v>
      </c>
      <c r="BO15" s="244" t="s">
        <v>966</v>
      </c>
      <c r="BP15" s="396" t="s">
        <v>344</v>
      </c>
      <c r="BQ15" s="450"/>
    </row>
    <row r="16" spans="1:16383" s="35" customFormat="1" ht="196.5" hidden="1" customHeight="1" thickBot="1" x14ac:dyDescent="0.3">
      <c r="A16" s="933"/>
      <c r="B16" s="818"/>
      <c r="C16" s="903"/>
      <c r="D16" s="909"/>
      <c r="E16" s="922"/>
      <c r="F16" s="909"/>
      <c r="G16" s="910"/>
      <c r="H16" s="911"/>
      <c r="I16" s="816"/>
      <c r="J16" s="798"/>
      <c r="K16" s="923"/>
      <c r="L16" s="794"/>
      <c r="M16" s="796"/>
      <c r="N16" s="798"/>
      <c r="O16" s="792"/>
      <c r="P16" s="816"/>
      <c r="Q16" s="792"/>
      <c r="R16" s="789"/>
      <c r="S16" s="917"/>
      <c r="T16" s="918"/>
      <c r="U16" s="374" t="s">
        <v>345</v>
      </c>
      <c r="V16" s="399" t="s">
        <v>60</v>
      </c>
      <c r="W16" s="414" t="s">
        <v>59</v>
      </c>
      <c r="X16" s="391" t="s">
        <v>72</v>
      </c>
      <c r="Y16" s="431" t="s">
        <v>740</v>
      </c>
      <c r="Z16" s="161" t="s">
        <v>72</v>
      </c>
      <c r="AA16" s="431" t="s">
        <v>941</v>
      </c>
      <c r="AB16" s="125"/>
      <c r="AC16" s="385" t="s">
        <v>204</v>
      </c>
      <c r="AD16" s="391" t="s">
        <v>72</v>
      </c>
      <c r="AE16" s="439" t="s">
        <v>741</v>
      </c>
      <c r="AF16" s="161" t="s">
        <v>72</v>
      </c>
      <c r="AG16" s="431" t="s">
        <v>346</v>
      </c>
      <c r="AH16" s="391" t="s">
        <v>72</v>
      </c>
      <c r="AI16" s="431" t="s">
        <v>742</v>
      </c>
      <c r="AJ16" s="389">
        <f t="shared" si="0"/>
        <v>100</v>
      </c>
      <c r="AK16" s="423">
        <v>1</v>
      </c>
      <c r="AL16" s="389">
        <f t="shared" si="1"/>
        <v>100</v>
      </c>
      <c r="AM16" s="425">
        <f>+AL16</f>
        <v>100</v>
      </c>
      <c r="AN16" s="794"/>
      <c r="AO16" s="796"/>
      <c r="AP16" s="798"/>
      <c r="AQ16" s="792"/>
      <c r="AR16" s="268"/>
      <c r="AS16" s="792"/>
      <c r="AT16" s="789"/>
      <c r="AU16" s="792"/>
      <c r="AV16" s="165"/>
      <c r="AW16" s="165" t="s">
        <v>345</v>
      </c>
      <c r="AX16" s="148" t="s">
        <v>341</v>
      </c>
      <c r="AY16" s="220" t="s">
        <v>941</v>
      </c>
      <c r="AZ16" s="126" t="s">
        <v>552</v>
      </c>
      <c r="BA16" s="157" t="s">
        <v>546</v>
      </c>
      <c r="BB16" s="358" t="s">
        <v>547</v>
      </c>
      <c r="BC16" s="347"/>
      <c r="BD16" s="156" t="s">
        <v>347</v>
      </c>
      <c r="BE16" s="167">
        <v>3</v>
      </c>
      <c r="BF16" s="156" t="s">
        <v>348</v>
      </c>
      <c r="BG16" s="259" t="s">
        <v>649</v>
      </c>
      <c r="BH16" s="155">
        <v>1</v>
      </c>
      <c r="BI16" s="278" t="s">
        <v>650</v>
      </c>
      <c r="BJ16" s="268" t="s">
        <v>681</v>
      </c>
      <c r="BK16" s="259" t="s">
        <v>743</v>
      </c>
      <c r="BL16" s="259" t="s">
        <v>744</v>
      </c>
      <c r="BM16" s="215"/>
      <c r="BN16" s="219">
        <v>14</v>
      </c>
      <c r="BO16" s="303" t="s">
        <v>1040</v>
      </c>
      <c r="BP16" s="397" t="s">
        <v>344</v>
      </c>
      <c r="BQ16" s="330" t="s">
        <v>997</v>
      </c>
    </row>
    <row r="17" spans="1:16322" s="35" customFormat="1" ht="120.75" hidden="1" customHeight="1" x14ac:dyDescent="0.25">
      <c r="A17" s="924">
        <v>5</v>
      </c>
      <c r="B17" s="817" t="s">
        <v>459</v>
      </c>
      <c r="C17" s="901" t="s">
        <v>460</v>
      </c>
      <c r="D17" s="797" t="s">
        <v>9</v>
      </c>
      <c r="E17" s="925" t="s">
        <v>461</v>
      </c>
      <c r="F17" s="904" t="s">
        <v>462</v>
      </c>
      <c r="G17" s="906" t="s">
        <v>745</v>
      </c>
      <c r="H17" s="908" t="s">
        <v>463</v>
      </c>
      <c r="I17" s="815" t="s">
        <v>464</v>
      </c>
      <c r="J17" s="797" t="s">
        <v>41</v>
      </c>
      <c r="K17" s="897" t="s">
        <v>746</v>
      </c>
      <c r="L17" s="793">
        <v>1</v>
      </c>
      <c r="M17" s="795" t="str">
        <f>VLOOKUP(L17,[5]BASE!$A$47:$D$52,2,0)</f>
        <v>Rara vez</v>
      </c>
      <c r="N17" s="797">
        <v>20</v>
      </c>
      <c r="O17" s="790" t="str">
        <f>VLOOKUP(N17,[5]BASE!$A$56:$D$58,2,0)</f>
        <v>Catastrófico</v>
      </c>
      <c r="P17" s="1091" t="str">
        <f>CONCATENATE(L17,N17)</f>
        <v>120</v>
      </c>
      <c r="Q17" s="790">
        <f>L17*N17</f>
        <v>20</v>
      </c>
      <c r="R17" s="787" t="str">
        <f>VLOOKUP(Q17,[5]BASE!$A$115:$B$129,2,0)</f>
        <v>MODERADA</v>
      </c>
      <c r="S17" s="839" t="s">
        <v>45</v>
      </c>
      <c r="T17" s="841" t="str">
        <f>IF(R17="baja","Asumir o Reducir el riesgo",IF(R17="moderada","Reducir el riesgo",IF(R17="Alta","Reducir el riesgo",IF(R17="Extrema","Evitar, reducir, compartir o transferir el riesgo",0))))</f>
        <v>Reducir el riesgo</v>
      </c>
      <c r="U17" s="444" t="s">
        <v>747</v>
      </c>
      <c r="V17" s="417" t="s">
        <v>60</v>
      </c>
      <c r="W17" s="413" t="s">
        <v>59</v>
      </c>
      <c r="X17" s="390" t="s">
        <v>72</v>
      </c>
      <c r="Y17" s="403" t="s">
        <v>466</v>
      </c>
      <c r="Z17" s="390" t="s">
        <v>72</v>
      </c>
      <c r="AA17" s="403" t="s">
        <v>467</v>
      </c>
      <c r="AB17" s="418"/>
      <c r="AC17" s="418" t="s">
        <v>204</v>
      </c>
      <c r="AD17" s="390" t="s">
        <v>72</v>
      </c>
      <c r="AE17" s="401" t="s">
        <v>748</v>
      </c>
      <c r="AF17" s="390" t="s">
        <v>72</v>
      </c>
      <c r="AG17" s="403" t="s">
        <v>468</v>
      </c>
      <c r="AH17" s="390" t="s">
        <v>72</v>
      </c>
      <c r="AI17" s="426" t="s">
        <v>469</v>
      </c>
      <c r="AJ17" s="388">
        <f t="shared" ref="AJ17:AJ26" si="2">SUM(IF(X17="SI",15,0),IF(Z17="SI",5,0),IF(AB17="X",25,0),IF(AC17="X",25,0),IF(AD17="SI",15,0),IF(AF17="SI",10,0),IF(AH17="SI",30,0))</f>
        <v>100</v>
      </c>
      <c r="AK17" s="406">
        <v>1</v>
      </c>
      <c r="AL17" s="388">
        <f t="shared" si="1"/>
        <v>100</v>
      </c>
      <c r="AM17" s="424">
        <f>+AL17</f>
        <v>100</v>
      </c>
      <c r="AN17" s="432">
        <v>1</v>
      </c>
      <c r="AO17" s="250" t="str">
        <f>VLOOKUP(AN17,[5]BASE!A$48:$D$52,2,0)</f>
        <v>Rara vez</v>
      </c>
      <c r="AP17" s="248">
        <v>5</v>
      </c>
      <c r="AQ17" s="252" t="str">
        <f>VLOOKUP(AP17,[5]BASE!$A$56:$D$58,2,0)</f>
        <v xml:space="preserve">Moderado </v>
      </c>
      <c r="AR17" s="254" t="str">
        <f>CONCATENATE(AN17,AP17)</f>
        <v>15</v>
      </c>
      <c r="AS17" s="252">
        <f t="shared" ref="AS17:AS22" si="3">AN17*AP17</f>
        <v>5</v>
      </c>
      <c r="AT17" s="246" t="str">
        <f>VLOOKUP(AS17,[5]BASE!$A$115:$B$125,2,0)</f>
        <v>BAJA</v>
      </c>
      <c r="AU17" s="252" t="str">
        <f t="shared" ref="AU17:AU22" si="4">IF(AT17="baja","Asumir o Reducir el riesgo",IF(AT17="moderada","Reducir el riesgo",IF(AT17="Alta","Reducir el riesgo",IF(AT17="Extrema","Evitar, reducir, compartir o transferir el riesgo",0))))</f>
        <v>Asumir o Reducir el riesgo</v>
      </c>
      <c r="AV17" s="284"/>
      <c r="AW17" s="284" t="s">
        <v>465</v>
      </c>
      <c r="AX17" s="283" t="s">
        <v>341</v>
      </c>
      <c r="AY17" s="283" t="s">
        <v>707</v>
      </c>
      <c r="AZ17" s="222" t="s">
        <v>553</v>
      </c>
      <c r="BA17" s="304" t="s">
        <v>548</v>
      </c>
      <c r="BB17" s="354" t="s">
        <v>749</v>
      </c>
      <c r="BC17" s="346"/>
      <c r="BD17" s="270" t="s">
        <v>481</v>
      </c>
      <c r="BE17" s="305">
        <v>1</v>
      </c>
      <c r="BF17" s="154" t="s">
        <v>556</v>
      </c>
      <c r="BG17" s="270" t="s">
        <v>651</v>
      </c>
      <c r="BH17" s="254">
        <v>1</v>
      </c>
      <c r="BI17" s="257"/>
      <c r="BJ17" s="254" t="s">
        <v>683</v>
      </c>
      <c r="BK17" s="257" t="s">
        <v>750</v>
      </c>
      <c r="BL17" s="257" t="s">
        <v>704</v>
      </c>
      <c r="BM17" s="214"/>
      <c r="BN17" s="216">
        <v>808</v>
      </c>
      <c r="BO17" s="297" t="s">
        <v>1015</v>
      </c>
      <c r="BP17" s="298" t="s">
        <v>1041</v>
      </c>
      <c r="BQ17" s="450" t="s">
        <v>1012</v>
      </c>
    </row>
    <row r="18" spans="1:16322" s="35" customFormat="1" ht="122.25" hidden="1" customHeight="1" x14ac:dyDescent="0.25">
      <c r="A18" s="924"/>
      <c r="B18" s="900"/>
      <c r="C18" s="902"/>
      <c r="D18" s="799"/>
      <c r="E18" s="921"/>
      <c r="F18" s="905"/>
      <c r="G18" s="907"/>
      <c r="H18" s="851"/>
      <c r="I18" s="843"/>
      <c r="J18" s="799"/>
      <c r="K18" s="898"/>
      <c r="L18" s="800"/>
      <c r="M18" s="801"/>
      <c r="N18" s="799"/>
      <c r="O18" s="791"/>
      <c r="P18" s="1093"/>
      <c r="Q18" s="791"/>
      <c r="R18" s="788"/>
      <c r="S18" s="840"/>
      <c r="T18" s="842"/>
      <c r="U18" s="445" t="s">
        <v>550</v>
      </c>
      <c r="V18" s="398" t="s">
        <v>58</v>
      </c>
      <c r="W18" s="430" t="s">
        <v>59</v>
      </c>
      <c r="X18" s="400" t="s">
        <v>72</v>
      </c>
      <c r="Y18" s="404" t="s">
        <v>468</v>
      </c>
      <c r="Z18" s="400" t="s">
        <v>72</v>
      </c>
      <c r="AA18" s="404" t="s">
        <v>467</v>
      </c>
      <c r="AB18" s="384"/>
      <c r="AC18" s="384" t="s">
        <v>204</v>
      </c>
      <c r="AD18" s="400" t="s">
        <v>72</v>
      </c>
      <c r="AE18" s="402" t="s">
        <v>471</v>
      </c>
      <c r="AF18" s="400" t="s">
        <v>72</v>
      </c>
      <c r="AG18" s="404" t="s">
        <v>468</v>
      </c>
      <c r="AH18" s="400" t="s">
        <v>72</v>
      </c>
      <c r="AI18" s="427" t="s">
        <v>472</v>
      </c>
      <c r="AJ18" s="405">
        <f t="shared" si="2"/>
        <v>100</v>
      </c>
      <c r="AK18" s="407">
        <v>0.5</v>
      </c>
      <c r="AL18" s="405">
        <f t="shared" si="1"/>
        <v>50</v>
      </c>
      <c r="AM18" s="879">
        <f>+AL18+AL19</f>
        <v>100</v>
      </c>
      <c r="AN18" s="433">
        <v>1</v>
      </c>
      <c r="AO18" s="251" t="str">
        <f>VLOOKUP(AN18,[5]BASE!A$48:$D$52,2,0)</f>
        <v>Rara vez</v>
      </c>
      <c r="AP18" s="249">
        <v>5</v>
      </c>
      <c r="AQ18" s="253" t="str">
        <f>VLOOKUP(AP18,[5]BASE!$A$56:$D$58,2,0)</f>
        <v xml:space="preserve">Moderado </v>
      </c>
      <c r="AR18" s="255"/>
      <c r="AS18" s="253">
        <f t="shared" si="3"/>
        <v>5</v>
      </c>
      <c r="AT18" s="247" t="str">
        <f>VLOOKUP(AS18,[5]BASE!$A$115:$B$125,2,0)</f>
        <v>BAJA</v>
      </c>
      <c r="AU18" s="253" t="str">
        <f t="shared" si="4"/>
        <v>Asumir o Reducir el riesgo</v>
      </c>
      <c r="AV18" s="285"/>
      <c r="AW18" s="285" t="s">
        <v>470</v>
      </c>
      <c r="AX18" s="273" t="s">
        <v>341</v>
      </c>
      <c r="AY18" s="273" t="s">
        <v>707</v>
      </c>
      <c r="AZ18" s="274" t="s">
        <v>552</v>
      </c>
      <c r="BA18" s="272" t="s">
        <v>548</v>
      </c>
      <c r="BB18" s="359" t="s">
        <v>549</v>
      </c>
      <c r="BC18" s="349"/>
      <c r="BD18" s="271" t="s">
        <v>482</v>
      </c>
      <c r="BE18" s="169">
        <v>1</v>
      </c>
      <c r="BF18" s="170" t="s">
        <v>557</v>
      </c>
      <c r="BG18" s="258" t="s">
        <v>652</v>
      </c>
      <c r="BH18" s="263">
        <v>1</v>
      </c>
      <c r="BI18" s="142"/>
      <c r="BJ18" s="255" t="s">
        <v>683</v>
      </c>
      <c r="BK18" s="258" t="s">
        <v>750</v>
      </c>
      <c r="BL18" s="258" t="s">
        <v>704</v>
      </c>
      <c r="BM18" s="210"/>
      <c r="BN18" s="288">
        <f>392/622</f>
        <v>0.63022508038585212</v>
      </c>
      <c r="BO18" s="258" t="s">
        <v>1004</v>
      </c>
      <c r="BP18" s="339" t="s">
        <v>1042</v>
      </c>
      <c r="BQ18" s="451" t="s">
        <v>1012</v>
      </c>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c r="IW18" s="124"/>
      <c r="IX18" s="124"/>
      <c r="IY18" s="124"/>
      <c r="IZ18" s="124"/>
      <c r="JA18" s="124"/>
      <c r="JB18" s="124"/>
      <c r="JC18" s="124"/>
      <c r="JD18" s="124"/>
      <c r="JE18" s="124"/>
      <c r="JF18" s="124"/>
      <c r="JG18" s="124"/>
      <c r="JH18" s="124"/>
      <c r="JI18" s="124"/>
      <c r="JJ18" s="124"/>
      <c r="JK18" s="124"/>
      <c r="JL18" s="124"/>
      <c r="JM18" s="124"/>
      <c r="JN18" s="124"/>
      <c r="JO18" s="124"/>
      <c r="JP18" s="124"/>
      <c r="JQ18" s="124"/>
      <c r="JR18" s="124"/>
      <c r="JS18" s="124"/>
      <c r="JT18" s="124"/>
      <c r="JU18" s="124"/>
      <c r="JV18" s="124"/>
      <c r="JW18" s="124"/>
      <c r="JX18" s="124"/>
      <c r="JY18" s="124"/>
      <c r="JZ18" s="124"/>
      <c r="KA18" s="124"/>
      <c r="KB18" s="124"/>
      <c r="KC18" s="124"/>
      <c r="KD18" s="124"/>
      <c r="KE18" s="124"/>
      <c r="KF18" s="124"/>
      <c r="KG18" s="124"/>
      <c r="KH18" s="124"/>
      <c r="KI18" s="124"/>
      <c r="KJ18" s="124"/>
      <c r="KK18" s="124"/>
      <c r="KL18" s="124"/>
      <c r="KM18" s="124"/>
      <c r="KN18" s="124"/>
      <c r="KO18" s="124"/>
      <c r="KP18" s="124"/>
      <c r="KQ18" s="124"/>
      <c r="KR18" s="124"/>
      <c r="KS18" s="124"/>
      <c r="KT18" s="124"/>
      <c r="KU18" s="124"/>
      <c r="KV18" s="124"/>
      <c r="KW18" s="124"/>
      <c r="KX18" s="124"/>
      <c r="KY18" s="124"/>
      <c r="KZ18" s="124"/>
      <c r="LA18" s="124"/>
      <c r="LB18" s="124"/>
      <c r="LC18" s="124"/>
      <c r="LD18" s="124"/>
      <c r="LE18" s="124"/>
      <c r="LF18" s="124"/>
      <c r="LG18" s="124"/>
      <c r="LH18" s="124"/>
      <c r="LI18" s="124"/>
      <c r="LJ18" s="124"/>
      <c r="LK18" s="124"/>
      <c r="LL18" s="124"/>
      <c r="LM18" s="124"/>
      <c r="LN18" s="124"/>
      <c r="LO18" s="124"/>
      <c r="LP18" s="124"/>
      <c r="LQ18" s="124"/>
      <c r="LR18" s="124"/>
      <c r="LS18" s="124"/>
      <c r="LT18" s="124"/>
      <c r="LU18" s="124"/>
      <c r="LV18" s="124"/>
      <c r="LW18" s="124"/>
      <c r="LX18" s="124"/>
      <c r="LY18" s="124"/>
      <c r="LZ18" s="124"/>
      <c r="MA18" s="124"/>
      <c r="MB18" s="124"/>
      <c r="MC18" s="124"/>
      <c r="MD18" s="124"/>
      <c r="ME18" s="124"/>
      <c r="MF18" s="124"/>
      <c r="MG18" s="124"/>
      <c r="MH18" s="124"/>
      <c r="MI18" s="124"/>
      <c r="MJ18" s="124"/>
      <c r="MK18" s="124"/>
      <c r="ML18" s="124"/>
      <c r="MM18" s="124"/>
      <c r="MN18" s="124"/>
      <c r="MO18" s="124"/>
      <c r="MP18" s="124"/>
      <c r="MQ18" s="124"/>
      <c r="MR18" s="124"/>
      <c r="MS18" s="124"/>
      <c r="MT18" s="124"/>
      <c r="MU18" s="124"/>
      <c r="MV18" s="124"/>
      <c r="MW18" s="124"/>
      <c r="MX18" s="124"/>
      <c r="MY18" s="124"/>
      <c r="MZ18" s="124"/>
      <c r="NA18" s="124"/>
      <c r="NB18" s="124"/>
      <c r="NC18" s="124"/>
      <c r="ND18" s="124"/>
      <c r="NE18" s="124"/>
      <c r="NF18" s="124"/>
      <c r="NG18" s="124"/>
      <c r="NH18" s="124"/>
      <c r="NI18" s="124"/>
      <c r="NJ18" s="124"/>
      <c r="NK18" s="124"/>
      <c r="NL18" s="124"/>
      <c r="NM18" s="124"/>
      <c r="NN18" s="124"/>
      <c r="NO18" s="124"/>
      <c r="NP18" s="124"/>
      <c r="NQ18" s="124"/>
      <c r="NR18" s="124"/>
      <c r="NS18" s="124"/>
      <c r="NT18" s="124"/>
      <c r="NU18" s="124"/>
      <c r="NV18" s="124"/>
      <c r="NW18" s="124"/>
      <c r="NX18" s="124"/>
      <c r="NY18" s="124"/>
      <c r="NZ18" s="124"/>
      <c r="OA18" s="124"/>
      <c r="OB18" s="124"/>
      <c r="OC18" s="124"/>
      <c r="OD18" s="124"/>
      <c r="OE18" s="124"/>
      <c r="OF18" s="124"/>
      <c r="OG18" s="124"/>
      <c r="OH18" s="124"/>
      <c r="OI18" s="124"/>
      <c r="OJ18" s="124"/>
      <c r="OK18" s="124"/>
      <c r="OL18" s="124"/>
      <c r="OM18" s="124"/>
      <c r="ON18" s="124"/>
      <c r="OO18" s="124"/>
      <c r="OP18" s="124"/>
      <c r="OQ18" s="124"/>
      <c r="OR18" s="124"/>
      <c r="OS18" s="124"/>
      <c r="OT18" s="124"/>
      <c r="OU18" s="124"/>
      <c r="OV18" s="124"/>
      <c r="OW18" s="124"/>
      <c r="OX18" s="124"/>
      <c r="OY18" s="124"/>
      <c r="OZ18" s="124"/>
      <c r="PA18" s="124"/>
      <c r="PB18" s="124"/>
      <c r="PC18" s="124"/>
      <c r="PD18" s="124"/>
      <c r="PE18" s="124"/>
      <c r="PF18" s="124"/>
      <c r="PG18" s="124"/>
      <c r="PH18" s="124"/>
      <c r="PI18" s="124"/>
      <c r="PJ18" s="124"/>
      <c r="PK18" s="124"/>
      <c r="PL18" s="124"/>
      <c r="PM18" s="124"/>
      <c r="PN18" s="124"/>
      <c r="PO18" s="124"/>
      <c r="PP18" s="124"/>
      <c r="PQ18" s="124"/>
      <c r="PR18" s="124"/>
      <c r="PS18" s="124"/>
      <c r="PT18" s="124"/>
      <c r="PU18" s="124"/>
      <c r="PV18" s="124"/>
      <c r="PW18" s="124"/>
      <c r="PX18" s="124"/>
      <c r="PY18" s="124"/>
      <c r="PZ18" s="124"/>
      <c r="QA18" s="124"/>
      <c r="QB18" s="124"/>
      <c r="QC18" s="124"/>
      <c r="QD18" s="124"/>
      <c r="QE18" s="124"/>
      <c r="QF18" s="124"/>
      <c r="QG18" s="124"/>
      <c r="QH18" s="124"/>
      <c r="QI18" s="124"/>
      <c r="QJ18" s="124"/>
      <c r="QK18" s="124"/>
      <c r="QL18" s="124"/>
      <c r="QM18" s="124"/>
      <c r="QN18" s="124"/>
      <c r="QO18" s="124"/>
      <c r="QP18" s="124"/>
      <c r="QQ18" s="124"/>
      <c r="QR18" s="124"/>
      <c r="QS18" s="124"/>
      <c r="QT18" s="124"/>
      <c r="QU18" s="124"/>
      <c r="QV18" s="124"/>
      <c r="QW18" s="124"/>
      <c r="QX18" s="124"/>
      <c r="QY18" s="124"/>
      <c r="QZ18" s="124"/>
      <c r="RA18" s="124"/>
      <c r="RB18" s="124"/>
      <c r="RC18" s="124"/>
      <c r="RD18" s="124"/>
      <c r="RE18" s="124"/>
      <c r="RF18" s="124"/>
      <c r="RG18" s="124"/>
      <c r="RH18" s="124"/>
      <c r="RI18" s="124"/>
      <c r="RJ18" s="124"/>
      <c r="RK18" s="124"/>
      <c r="RL18" s="124"/>
      <c r="RM18" s="124"/>
      <c r="RN18" s="124"/>
      <c r="RO18" s="124"/>
      <c r="RP18" s="124"/>
      <c r="RQ18" s="124"/>
      <c r="RR18" s="124"/>
      <c r="RS18" s="124"/>
      <c r="RT18" s="124"/>
      <c r="RU18" s="124"/>
      <c r="RV18" s="124"/>
      <c r="RW18" s="124"/>
      <c r="RX18" s="124"/>
      <c r="RY18" s="124"/>
      <c r="RZ18" s="124"/>
      <c r="SA18" s="124"/>
      <c r="SB18" s="124"/>
      <c r="SC18" s="124"/>
      <c r="SD18" s="124"/>
      <c r="SE18" s="124"/>
      <c r="SF18" s="124"/>
      <c r="SG18" s="124"/>
      <c r="SH18" s="124"/>
      <c r="SI18" s="124"/>
      <c r="SJ18" s="124"/>
      <c r="SK18" s="124"/>
      <c r="SL18" s="124"/>
      <c r="SM18" s="124"/>
      <c r="SN18" s="124"/>
      <c r="SO18" s="124"/>
      <c r="SP18" s="124"/>
      <c r="SQ18" s="124"/>
      <c r="SR18" s="124"/>
      <c r="SS18" s="124"/>
      <c r="ST18" s="124"/>
      <c r="SU18" s="124"/>
      <c r="SV18" s="124"/>
      <c r="SW18" s="124"/>
      <c r="SX18" s="124"/>
      <c r="SY18" s="124"/>
      <c r="SZ18" s="124"/>
      <c r="TA18" s="124"/>
      <c r="TB18" s="124"/>
      <c r="TC18" s="124"/>
      <c r="TD18" s="124"/>
      <c r="TE18" s="124"/>
      <c r="TF18" s="124"/>
      <c r="TG18" s="124"/>
      <c r="TH18" s="124"/>
      <c r="TI18" s="124"/>
      <c r="TJ18" s="124"/>
      <c r="TK18" s="124"/>
      <c r="TL18" s="124"/>
      <c r="TM18" s="124"/>
      <c r="TN18" s="124"/>
      <c r="TO18" s="124"/>
      <c r="TP18" s="124"/>
      <c r="TQ18" s="124"/>
      <c r="TR18" s="124"/>
      <c r="TS18" s="124"/>
      <c r="TT18" s="124"/>
      <c r="TU18" s="124"/>
      <c r="TV18" s="124"/>
      <c r="TW18" s="124"/>
      <c r="TX18" s="124"/>
      <c r="TY18" s="124"/>
      <c r="TZ18" s="124"/>
      <c r="UA18" s="124"/>
      <c r="UB18" s="124"/>
      <c r="UC18" s="124"/>
      <c r="UD18" s="124"/>
      <c r="UE18" s="124"/>
      <c r="UF18" s="124"/>
      <c r="UG18" s="124"/>
      <c r="UH18" s="124"/>
      <c r="UI18" s="124"/>
      <c r="UJ18" s="124"/>
      <c r="UK18" s="124"/>
      <c r="UL18" s="124"/>
      <c r="UM18" s="124"/>
      <c r="UN18" s="124"/>
      <c r="UO18" s="124"/>
      <c r="UP18" s="124"/>
      <c r="UQ18" s="124"/>
      <c r="UR18" s="124"/>
      <c r="US18" s="124"/>
      <c r="UT18" s="124"/>
      <c r="UU18" s="124"/>
      <c r="UV18" s="124"/>
      <c r="UW18" s="124"/>
      <c r="UX18" s="124"/>
      <c r="UY18" s="124"/>
      <c r="UZ18" s="124"/>
      <c r="VA18" s="124"/>
      <c r="VB18" s="124"/>
      <c r="VC18" s="124"/>
      <c r="VD18" s="124"/>
      <c r="VE18" s="124"/>
      <c r="VF18" s="124"/>
      <c r="VG18" s="124"/>
      <c r="VH18" s="124"/>
      <c r="VI18" s="124"/>
      <c r="VJ18" s="124"/>
      <c r="VK18" s="124"/>
      <c r="VL18" s="124"/>
      <c r="VM18" s="124"/>
      <c r="VN18" s="124"/>
      <c r="VO18" s="124"/>
      <c r="VP18" s="124"/>
      <c r="VQ18" s="124"/>
      <c r="VR18" s="124"/>
      <c r="VS18" s="124"/>
      <c r="VT18" s="124"/>
      <c r="VU18" s="124"/>
      <c r="VV18" s="124"/>
      <c r="VW18" s="124"/>
      <c r="VX18" s="124"/>
      <c r="VY18" s="124"/>
      <c r="VZ18" s="124"/>
      <c r="WA18" s="124"/>
      <c r="WB18" s="124"/>
      <c r="WC18" s="124"/>
      <c r="WD18" s="124"/>
      <c r="WE18" s="124"/>
      <c r="WF18" s="124"/>
      <c r="WG18" s="124"/>
      <c r="WH18" s="124"/>
      <c r="WI18" s="124"/>
      <c r="WJ18" s="124"/>
      <c r="WK18" s="124"/>
      <c r="WL18" s="124"/>
      <c r="WM18" s="124"/>
      <c r="WN18" s="124"/>
      <c r="WO18" s="124"/>
      <c r="WP18" s="124"/>
      <c r="WQ18" s="124"/>
      <c r="WR18" s="124"/>
      <c r="WS18" s="124"/>
      <c r="WT18" s="124"/>
      <c r="WU18" s="124"/>
      <c r="WV18" s="124"/>
      <c r="WW18" s="124"/>
      <c r="WX18" s="124"/>
      <c r="WY18" s="124"/>
      <c r="WZ18" s="124"/>
      <c r="XA18" s="124"/>
      <c r="XB18" s="124"/>
      <c r="XC18" s="124"/>
      <c r="XD18" s="124"/>
      <c r="XE18" s="124"/>
      <c r="XF18" s="124"/>
      <c r="XG18" s="124"/>
      <c r="XH18" s="124"/>
      <c r="XI18" s="124"/>
      <c r="XJ18" s="124"/>
      <c r="XK18" s="124"/>
      <c r="XL18" s="124"/>
      <c r="XM18" s="124"/>
      <c r="XN18" s="124"/>
      <c r="XO18" s="124"/>
      <c r="XP18" s="124"/>
      <c r="XQ18" s="124"/>
      <c r="XR18" s="124"/>
      <c r="XS18" s="124"/>
      <c r="XT18" s="124"/>
      <c r="XU18" s="124"/>
      <c r="XV18" s="124"/>
      <c r="XW18" s="124"/>
      <c r="XX18" s="124"/>
      <c r="XY18" s="124"/>
      <c r="XZ18" s="124"/>
      <c r="YA18" s="124"/>
      <c r="YB18" s="124"/>
      <c r="YC18" s="124"/>
      <c r="YD18" s="124"/>
      <c r="YE18" s="124"/>
      <c r="YF18" s="124"/>
      <c r="YG18" s="124"/>
      <c r="YH18" s="124"/>
      <c r="YI18" s="124"/>
      <c r="YJ18" s="124"/>
      <c r="YK18" s="124"/>
      <c r="YL18" s="124"/>
      <c r="YM18" s="124"/>
      <c r="YN18" s="124"/>
      <c r="YO18" s="124"/>
      <c r="YP18" s="124"/>
      <c r="YQ18" s="124"/>
      <c r="YR18" s="124"/>
      <c r="YS18" s="124"/>
      <c r="YT18" s="124"/>
      <c r="YU18" s="124"/>
      <c r="YV18" s="124"/>
      <c r="YW18" s="124"/>
      <c r="YX18" s="124"/>
      <c r="YY18" s="124"/>
      <c r="YZ18" s="124"/>
      <c r="ZA18" s="124"/>
      <c r="ZB18" s="124"/>
      <c r="ZC18" s="124"/>
      <c r="ZD18" s="124"/>
      <c r="ZE18" s="124"/>
      <c r="ZF18" s="124"/>
      <c r="ZG18" s="124"/>
      <c r="ZH18" s="124"/>
      <c r="ZI18" s="124"/>
      <c r="ZJ18" s="124"/>
      <c r="ZK18" s="124"/>
      <c r="ZL18" s="124"/>
      <c r="ZM18" s="124"/>
      <c r="ZN18" s="124"/>
      <c r="ZO18" s="124"/>
      <c r="ZP18" s="124"/>
      <c r="ZQ18" s="124"/>
      <c r="ZR18" s="124"/>
      <c r="ZS18" s="124"/>
      <c r="ZT18" s="124"/>
      <c r="ZU18" s="124"/>
      <c r="ZV18" s="124"/>
      <c r="ZW18" s="124"/>
      <c r="ZX18" s="124"/>
      <c r="ZY18" s="124"/>
      <c r="ZZ18" s="124"/>
      <c r="AAA18" s="124"/>
      <c r="AAB18" s="124"/>
      <c r="AAC18" s="124"/>
      <c r="AAD18" s="124"/>
      <c r="AAE18" s="124"/>
      <c r="AAF18" s="124"/>
      <c r="AAG18" s="124"/>
      <c r="AAH18" s="124"/>
      <c r="AAI18" s="124"/>
      <c r="AAJ18" s="124"/>
      <c r="AAK18" s="124"/>
      <c r="AAL18" s="124"/>
      <c r="AAM18" s="124"/>
      <c r="AAN18" s="124"/>
      <c r="AAO18" s="124"/>
      <c r="AAP18" s="124"/>
      <c r="AAQ18" s="124"/>
      <c r="AAR18" s="124"/>
      <c r="AAS18" s="124"/>
      <c r="AAT18" s="124"/>
      <c r="AAU18" s="124"/>
      <c r="AAV18" s="124"/>
      <c r="AAW18" s="124"/>
      <c r="AAX18" s="124"/>
      <c r="AAY18" s="124"/>
      <c r="AAZ18" s="124"/>
      <c r="ABA18" s="124"/>
      <c r="ABB18" s="124"/>
      <c r="ABC18" s="124"/>
      <c r="ABD18" s="124"/>
      <c r="ABE18" s="124"/>
      <c r="ABF18" s="124"/>
      <c r="ABG18" s="124"/>
      <c r="ABH18" s="124"/>
      <c r="ABI18" s="124"/>
      <c r="ABJ18" s="124"/>
      <c r="ABK18" s="124"/>
      <c r="ABL18" s="124"/>
      <c r="ABM18" s="124"/>
      <c r="ABN18" s="124"/>
      <c r="ABO18" s="124"/>
      <c r="ABP18" s="124"/>
      <c r="ABQ18" s="124"/>
      <c r="ABR18" s="124"/>
      <c r="ABS18" s="124"/>
      <c r="ABT18" s="124"/>
      <c r="ABU18" s="124"/>
      <c r="ABV18" s="124"/>
      <c r="ABW18" s="124"/>
      <c r="ABX18" s="124"/>
      <c r="ABY18" s="124"/>
      <c r="ABZ18" s="124"/>
      <c r="ACA18" s="124"/>
      <c r="ACB18" s="124"/>
      <c r="ACC18" s="124"/>
      <c r="ACD18" s="124"/>
      <c r="ACE18" s="124"/>
      <c r="ACF18" s="124"/>
      <c r="ACG18" s="124"/>
      <c r="ACH18" s="124"/>
      <c r="ACI18" s="124"/>
      <c r="ACJ18" s="124"/>
      <c r="ACK18" s="124"/>
      <c r="ACL18" s="124"/>
      <c r="ACM18" s="124"/>
      <c r="ACN18" s="124"/>
      <c r="ACO18" s="124"/>
      <c r="ACP18" s="124"/>
      <c r="ACQ18" s="124"/>
      <c r="ACR18" s="124"/>
      <c r="ACS18" s="124"/>
      <c r="ACT18" s="124"/>
      <c r="ACU18" s="124"/>
      <c r="ACV18" s="124"/>
      <c r="ACW18" s="124"/>
      <c r="ACX18" s="124"/>
      <c r="ACY18" s="124"/>
      <c r="ACZ18" s="124"/>
      <c r="ADA18" s="124"/>
      <c r="ADB18" s="124"/>
      <c r="ADC18" s="124"/>
      <c r="ADD18" s="124"/>
      <c r="ADE18" s="124"/>
      <c r="ADF18" s="124"/>
      <c r="ADG18" s="124"/>
      <c r="ADH18" s="124"/>
      <c r="ADI18" s="124"/>
      <c r="ADJ18" s="124"/>
      <c r="ADK18" s="124"/>
      <c r="ADL18" s="124"/>
      <c r="ADM18" s="124"/>
      <c r="ADN18" s="124"/>
      <c r="ADO18" s="124"/>
      <c r="ADP18" s="124"/>
      <c r="ADQ18" s="124"/>
      <c r="ADR18" s="124"/>
      <c r="ADS18" s="124"/>
      <c r="ADT18" s="124"/>
      <c r="ADU18" s="124"/>
      <c r="ADV18" s="124"/>
      <c r="ADW18" s="124"/>
      <c r="ADX18" s="124"/>
      <c r="ADY18" s="124"/>
      <c r="ADZ18" s="124"/>
      <c r="AEA18" s="124"/>
      <c r="AEB18" s="124"/>
      <c r="AEC18" s="124"/>
      <c r="AED18" s="124"/>
      <c r="AEE18" s="124"/>
      <c r="AEF18" s="124"/>
      <c r="AEG18" s="124"/>
      <c r="AEH18" s="124"/>
      <c r="AEI18" s="124"/>
      <c r="AEJ18" s="124"/>
      <c r="AEK18" s="124"/>
      <c r="AEL18" s="124"/>
      <c r="AEM18" s="124"/>
      <c r="AEN18" s="124"/>
      <c r="AEO18" s="124"/>
      <c r="AEP18" s="124"/>
      <c r="AEQ18" s="124"/>
      <c r="AER18" s="124"/>
      <c r="AES18" s="124"/>
      <c r="AET18" s="124"/>
      <c r="AEU18" s="124"/>
      <c r="AEV18" s="124"/>
      <c r="AEW18" s="124"/>
      <c r="AEX18" s="124"/>
      <c r="AEY18" s="124"/>
      <c r="AEZ18" s="124"/>
      <c r="AFA18" s="124"/>
      <c r="AFB18" s="124"/>
      <c r="AFC18" s="124"/>
      <c r="AFD18" s="124"/>
      <c r="AFE18" s="124"/>
      <c r="AFF18" s="124"/>
      <c r="AFG18" s="124"/>
      <c r="AFH18" s="124"/>
      <c r="AFI18" s="124"/>
      <c r="AFJ18" s="124"/>
      <c r="AFK18" s="124"/>
      <c r="AFL18" s="124"/>
      <c r="AFM18" s="124"/>
      <c r="AFN18" s="124"/>
      <c r="AFO18" s="124"/>
      <c r="AFP18" s="124"/>
      <c r="AFQ18" s="124"/>
      <c r="AFR18" s="124"/>
      <c r="AFS18" s="124"/>
      <c r="AFT18" s="124"/>
      <c r="AFU18" s="124"/>
      <c r="AFV18" s="124"/>
      <c r="AFW18" s="124"/>
      <c r="AFX18" s="124"/>
      <c r="AFY18" s="124"/>
      <c r="AFZ18" s="124"/>
      <c r="AGA18" s="124"/>
      <c r="AGB18" s="124"/>
      <c r="AGC18" s="124"/>
      <c r="AGD18" s="124"/>
      <c r="AGE18" s="124"/>
      <c r="AGF18" s="124"/>
      <c r="AGG18" s="124"/>
      <c r="AGH18" s="124"/>
      <c r="AGI18" s="124"/>
      <c r="AGJ18" s="124"/>
      <c r="AGK18" s="124"/>
      <c r="AGL18" s="124"/>
      <c r="AGM18" s="124"/>
      <c r="AGN18" s="124"/>
      <c r="AGO18" s="124"/>
      <c r="AGP18" s="124"/>
      <c r="AGQ18" s="124"/>
      <c r="AGR18" s="124"/>
      <c r="AGS18" s="124"/>
      <c r="AGT18" s="124"/>
      <c r="AGU18" s="124"/>
      <c r="AGV18" s="124"/>
      <c r="AGW18" s="124"/>
      <c r="AGX18" s="124"/>
      <c r="AGY18" s="124"/>
      <c r="AGZ18" s="124"/>
      <c r="AHA18" s="124"/>
      <c r="AHB18" s="124"/>
      <c r="AHC18" s="124"/>
      <c r="AHD18" s="124"/>
      <c r="AHE18" s="124"/>
      <c r="AHF18" s="124"/>
      <c r="AHG18" s="124"/>
      <c r="AHH18" s="124"/>
      <c r="AHI18" s="124"/>
      <c r="AHJ18" s="124"/>
      <c r="AHK18" s="124"/>
      <c r="AHL18" s="124"/>
      <c r="AHM18" s="124"/>
      <c r="AHN18" s="124"/>
      <c r="AHO18" s="124"/>
      <c r="AHP18" s="124"/>
      <c r="AHQ18" s="124"/>
      <c r="AHR18" s="124"/>
      <c r="AHS18" s="124"/>
      <c r="AHT18" s="124"/>
      <c r="AHU18" s="124"/>
      <c r="AHV18" s="124"/>
      <c r="AHW18" s="124"/>
      <c r="AHX18" s="124"/>
      <c r="AHY18" s="124"/>
      <c r="AHZ18" s="124"/>
      <c r="AIA18" s="124"/>
      <c r="AIB18" s="124"/>
      <c r="AIC18" s="124"/>
      <c r="AID18" s="124"/>
      <c r="AIE18" s="124"/>
      <c r="AIF18" s="124"/>
      <c r="AIG18" s="124"/>
      <c r="AIH18" s="124"/>
      <c r="AII18" s="124"/>
      <c r="AIJ18" s="124"/>
      <c r="AIK18" s="124"/>
      <c r="AIL18" s="124"/>
      <c r="AIM18" s="124"/>
      <c r="AIN18" s="124"/>
      <c r="AIO18" s="124"/>
      <c r="AIP18" s="124"/>
      <c r="AIQ18" s="124"/>
      <c r="AIR18" s="124"/>
      <c r="AIS18" s="124"/>
      <c r="AIT18" s="124"/>
      <c r="AIU18" s="124"/>
      <c r="AIV18" s="124"/>
      <c r="AIW18" s="124"/>
      <c r="AIX18" s="124"/>
      <c r="AIY18" s="124"/>
      <c r="AIZ18" s="124"/>
      <c r="AJA18" s="124"/>
      <c r="AJB18" s="124"/>
      <c r="AJC18" s="124"/>
      <c r="AJD18" s="124"/>
      <c r="AJE18" s="124"/>
      <c r="AJF18" s="124"/>
      <c r="AJG18" s="124"/>
      <c r="AJH18" s="124"/>
      <c r="AJI18" s="124"/>
      <c r="AJJ18" s="124"/>
      <c r="AJK18" s="124"/>
      <c r="AJL18" s="124"/>
      <c r="AJM18" s="124"/>
      <c r="AJN18" s="124"/>
      <c r="AJO18" s="124"/>
      <c r="AJP18" s="124"/>
      <c r="AJQ18" s="124"/>
      <c r="AJR18" s="124"/>
      <c r="AJS18" s="124"/>
      <c r="AJT18" s="124"/>
      <c r="AJU18" s="124"/>
      <c r="AJV18" s="124"/>
      <c r="AJW18" s="124"/>
      <c r="AJX18" s="124"/>
      <c r="AJY18" s="124"/>
      <c r="AJZ18" s="124"/>
      <c r="AKA18" s="124"/>
      <c r="AKB18" s="124"/>
      <c r="AKC18" s="124"/>
      <c r="AKD18" s="124"/>
      <c r="AKE18" s="124"/>
      <c r="AKF18" s="124"/>
      <c r="AKG18" s="124"/>
      <c r="AKH18" s="124"/>
      <c r="AKI18" s="124"/>
      <c r="AKJ18" s="124"/>
      <c r="AKK18" s="124"/>
      <c r="AKL18" s="124"/>
      <c r="AKM18" s="124"/>
      <c r="AKN18" s="124"/>
      <c r="AKO18" s="124"/>
      <c r="AKP18" s="124"/>
      <c r="AKQ18" s="124"/>
      <c r="AKR18" s="124"/>
      <c r="AKS18" s="124"/>
      <c r="AKT18" s="124"/>
      <c r="AKU18" s="124"/>
      <c r="AKV18" s="124"/>
      <c r="AKW18" s="124"/>
      <c r="AKX18" s="124"/>
      <c r="AKY18" s="124"/>
      <c r="AKZ18" s="124"/>
      <c r="ALA18" s="124"/>
      <c r="ALB18" s="124"/>
      <c r="ALC18" s="124"/>
      <c r="ALD18" s="124"/>
      <c r="ALE18" s="124"/>
      <c r="ALF18" s="124"/>
      <c r="ALG18" s="124"/>
      <c r="ALH18" s="124"/>
      <c r="ALI18" s="124"/>
      <c r="ALJ18" s="124"/>
      <c r="ALK18" s="124"/>
      <c r="ALL18" s="124"/>
      <c r="ALM18" s="124"/>
      <c r="ALN18" s="124"/>
      <c r="ALO18" s="124"/>
      <c r="ALP18" s="124"/>
      <c r="ALQ18" s="124"/>
      <c r="ALR18" s="124"/>
      <c r="ALS18" s="124"/>
      <c r="ALT18" s="124"/>
      <c r="ALU18" s="124"/>
      <c r="ALV18" s="124"/>
      <c r="ALW18" s="124"/>
      <c r="ALX18" s="124"/>
      <c r="ALY18" s="124"/>
      <c r="ALZ18" s="124"/>
      <c r="AMA18" s="124"/>
      <c r="AMB18" s="124"/>
      <c r="AMC18" s="124"/>
      <c r="AMD18" s="124"/>
      <c r="AME18" s="124"/>
      <c r="AMF18" s="124"/>
      <c r="AMG18" s="124"/>
      <c r="AMH18" s="124"/>
      <c r="AMI18" s="124"/>
      <c r="AMJ18" s="124"/>
      <c r="AMK18" s="124"/>
      <c r="AML18" s="124"/>
      <c r="AMM18" s="124"/>
      <c r="AMN18" s="124"/>
      <c r="AMO18" s="124"/>
      <c r="AMP18" s="124"/>
      <c r="AMQ18" s="124"/>
      <c r="AMR18" s="124"/>
      <c r="AMS18" s="124"/>
      <c r="AMT18" s="124"/>
      <c r="AMU18" s="124"/>
      <c r="AMV18" s="124"/>
      <c r="AMW18" s="124"/>
      <c r="AMX18" s="124"/>
      <c r="AMY18" s="124"/>
      <c r="AMZ18" s="124"/>
      <c r="ANA18" s="124"/>
      <c r="ANB18" s="124"/>
      <c r="ANC18" s="124"/>
      <c r="AND18" s="124"/>
      <c r="ANE18" s="124"/>
      <c r="ANF18" s="124"/>
      <c r="ANG18" s="124"/>
      <c r="ANH18" s="124"/>
      <c r="ANI18" s="124"/>
      <c r="ANJ18" s="124"/>
      <c r="ANK18" s="124"/>
      <c r="ANL18" s="124"/>
      <c r="ANM18" s="124"/>
      <c r="ANN18" s="124"/>
      <c r="ANO18" s="124"/>
      <c r="ANP18" s="124"/>
      <c r="ANQ18" s="124"/>
      <c r="ANR18" s="124"/>
      <c r="ANS18" s="124"/>
      <c r="ANT18" s="124"/>
      <c r="ANU18" s="124"/>
      <c r="ANV18" s="124"/>
      <c r="ANW18" s="124"/>
      <c r="ANX18" s="124"/>
      <c r="ANY18" s="124"/>
      <c r="ANZ18" s="124"/>
      <c r="AOA18" s="124"/>
      <c r="AOB18" s="124"/>
      <c r="AOC18" s="124"/>
      <c r="AOD18" s="124"/>
      <c r="AOE18" s="124"/>
      <c r="AOF18" s="124"/>
      <c r="AOG18" s="124"/>
      <c r="AOH18" s="124"/>
      <c r="AOI18" s="124"/>
      <c r="AOJ18" s="124"/>
      <c r="AOK18" s="124"/>
      <c r="AOL18" s="124"/>
      <c r="AOM18" s="124"/>
      <c r="AON18" s="124"/>
      <c r="AOO18" s="124"/>
      <c r="AOP18" s="124"/>
      <c r="AOQ18" s="124"/>
      <c r="AOR18" s="124"/>
      <c r="AOS18" s="124"/>
      <c r="AOT18" s="124"/>
      <c r="AOU18" s="124"/>
      <c r="AOV18" s="124"/>
      <c r="AOW18" s="124"/>
      <c r="AOX18" s="124"/>
      <c r="AOY18" s="124"/>
      <c r="AOZ18" s="124"/>
      <c r="APA18" s="124"/>
      <c r="APB18" s="124"/>
      <c r="APC18" s="124"/>
      <c r="APD18" s="124"/>
      <c r="APE18" s="124"/>
      <c r="APF18" s="124"/>
      <c r="APG18" s="124"/>
      <c r="APH18" s="124"/>
      <c r="API18" s="124"/>
      <c r="APJ18" s="124"/>
      <c r="APK18" s="124"/>
      <c r="APL18" s="124"/>
      <c r="APM18" s="124"/>
      <c r="APN18" s="124"/>
      <c r="APO18" s="124"/>
      <c r="APP18" s="124"/>
      <c r="APQ18" s="124"/>
      <c r="APR18" s="124"/>
      <c r="APS18" s="124"/>
      <c r="APT18" s="124"/>
      <c r="APU18" s="124"/>
      <c r="APV18" s="124"/>
      <c r="APW18" s="124"/>
      <c r="APX18" s="124"/>
      <c r="APY18" s="124"/>
      <c r="APZ18" s="124"/>
      <c r="AQA18" s="124"/>
      <c r="AQB18" s="124"/>
      <c r="AQC18" s="124"/>
      <c r="AQD18" s="124"/>
      <c r="AQE18" s="124"/>
      <c r="AQF18" s="124"/>
      <c r="AQG18" s="124"/>
      <c r="AQH18" s="124"/>
      <c r="AQI18" s="124"/>
      <c r="AQJ18" s="124"/>
      <c r="AQK18" s="124"/>
      <c r="AQL18" s="124"/>
      <c r="AQM18" s="124"/>
      <c r="AQN18" s="124"/>
      <c r="AQO18" s="124"/>
      <c r="AQP18" s="124"/>
      <c r="AQQ18" s="124"/>
      <c r="AQR18" s="124"/>
      <c r="AQS18" s="124"/>
      <c r="AQT18" s="124"/>
      <c r="AQU18" s="124"/>
      <c r="AQV18" s="124"/>
      <c r="AQW18" s="124"/>
      <c r="AQX18" s="124"/>
      <c r="AQY18" s="124"/>
      <c r="AQZ18" s="124"/>
      <c r="ARA18" s="124"/>
      <c r="ARB18" s="124"/>
      <c r="ARC18" s="124"/>
      <c r="ARD18" s="124"/>
      <c r="ARE18" s="124"/>
      <c r="ARF18" s="124"/>
      <c r="ARG18" s="124"/>
      <c r="ARH18" s="124"/>
      <c r="ARI18" s="124"/>
      <c r="ARJ18" s="124"/>
      <c r="ARK18" s="124"/>
      <c r="ARL18" s="124"/>
      <c r="ARM18" s="124"/>
      <c r="ARN18" s="124"/>
      <c r="ARO18" s="124"/>
      <c r="ARP18" s="124"/>
      <c r="ARQ18" s="124"/>
      <c r="ARR18" s="124"/>
      <c r="ARS18" s="124"/>
      <c r="ART18" s="124"/>
      <c r="ARU18" s="124"/>
      <c r="ARV18" s="124"/>
      <c r="ARW18" s="124"/>
      <c r="ARX18" s="124"/>
      <c r="ARY18" s="124"/>
      <c r="ARZ18" s="124"/>
      <c r="ASA18" s="124"/>
      <c r="ASB18" s="124"/>
      <c r="ASC18" s="124"/>
      <c r="ASD18" s="124"/>
      <c r="ASE18" s="124"/>
      <c r="ASF18" s="124"/>
      <c r="ASG18" s="124"/>
      <c r="ASH18" s="124"/>
      <c r="ASI18" s="124"/>
      <c r="ASJ18" s="124"/>
      <c r="ASK18" s="124"/>
      <c r="ASL18" s="124"/>
      <c r="ASM18" s="124"/>
      <c r="ASN18" s="124"/>
      <c r="ASO18" s="124"/>
      <c r="ASP18" s="124"/>
      <c r="ASQ18" s="124"/>
      <c r="ASR18" s="124"/>
      <c r="ASS18" s="124"/>
      <c r="AST18" s="124"/>
      <c r="ASU18" s="124"/>
      <c r="ASV18" s="124"/>
      <c r="ASW18" s="124"/>
      <c r="ASX18" s="124"/>
      <c r="ASY18" s="124"/>
      <c r="ASZ18" s="124"/>
      <c r="ATA18" s="124"/>
      <c r="ATB18" s="124"/>
      <c r="ATC18" s="124"/>
      <c r="ATD18" s="124"/>
      <c r="ATE18" s="124"/>
      <c r="ATF18" s="124"/>
      <c r="ATG18" s="124"/>
      <c r="ATH18" s="124"/>
      <c r="ATI18" s="124"/>
      <c r="ATJ18" s="124"/>
      <c r="ATK18" s="124"/>
      <c r="ATL18" s="124"/>
      <c r="ATM18" s="124"/>
      <c r="ATN18" s="124"/>
      <c r="ATO18" s="124"/>
      <c r="ATP18" s="124"/>
      <c r="ATQ18" s="124"/>
      <c r="ATR18" s="124"/>
      <c r="ATS18" s="124"/>
      <c r="ATT18" s="124"/>
      <c r="ATU18" s="124"/>
      <c r="ATV18" s="124"/>
      <c r="ATW18" s="124"/>
      <c r="ATX18" s="124"/>
      <c r="ATY18" s="124"/>
      <c r="ATZ18" s="124"/>
      <c r="AUA18" s="124"/>
      <c r="AUB18" s="124"/>
      <c r="AUC18" s="124"/>
      <c r="AUD18" s="124"/>
      <c r="AUE18" s="124"/>
      <c r="AUF18" s="124"/>
      <c r="AUG18" s="124"/>
      <c r="AUH18" s="124"/>
      <c r="AUI18" s="124"/>
      <c r="AUJ18" s="124"/>
      <c r="AUK18" s="124"/>
      <c r="AUL18" s="124"/>
      <c r="AUM18" s="124"/>
      <c r="AUN18" s="124"/>
      <c r="AUO18" s="124"/>
      <c r="AUP18" s="124"/>
      <c r="AUQ18" s="124"/>
      <c r="AUR18" s="124"/>
      <c r="AUS18" s="124"/>
      <c r="AUT18" s="124"/>
      <c r="AUU18" s="124"/>
      <c r="AUV18" s="124"/>
      <c r="AUW18" s="124"/>
      <c r="AUX18" s="124"/>
      <c r="AUY18" s="124"/>
      <c r="AUZ18" s="124"/>
      <c r="AVA18" s="124"/>
      <c r="AVB18" s="124"/>
      <c r="AVC18" s="124"/>
      <c r="AVD18" s="124"/>
      <c r="AVE18" s="124"/>
      <c r="AVF18" s="124"/>
      <c r="AVG18" s="124"/>
      <c r="AVH18" s="124"/>
      <c r="AVI18" s="124"/>
      <c r="AVJ18" s="124"/>
      <c r="AVK18" s="124"/>
      <c r="AVL18" s="124"/>
      <c r="AVM18" s="124"/>
      <c r="AVN18" s="124"/>
      <c r="AVO18" s="124"/>
      <c r="AVP18" s="124"/>
      <c r="AVQ18" s="124"/>
      <c r="AVR18" s="124"/>
      <c r="AVS18" s="124"/>
      <c r="AVT18" s="124"/>
      <c r="AVU18" s="124"/>
      <c r="AVV18" s="124"/>
      <c r="AVW18" s="124"/>
      <c r="AVX18" s="124"/>
      <c r="AVY18" s="124"/>
      <c r="AVZ18" s="124"/>
      <c r="AWA18" s="124"/>
      <c r="AWB18" s="124"/>
      <c r="AWC18" s="124"/>
      <c r="AWD18" s="124"/>
      <c r="AWE18" s="124"/>
      <c r="AWF18" s="124"/>
      <c r="AWG18" s="124"/>
      <c r="AWH18" s="124"/>
      <c r="AWI18" s="124"/>
      <c r="AWJ18" s="124"/>
      <c r="AWK18" s="124"/>
      <c r="AWL18" s="124"/>
      <c r="AWM18" s="124"/>
      <c r="AWN18" s="124"/>
      <c r="AWO18" s="124"/>
      <c r="AWP18" s="124"/>
      <c r="AWQ18" s="124"/>
      <c r="AWR18" s="124"/>
      <c r="AWS18" s="124"/>
      <c r="AWT18" s="124"/>
      <c r="AWU18" s="124"/>
      <c r="AWV18" s="124"/>
      <c r="AWW18" s="124"/>
      <c r="AWX18" s="124"/>
      <c r="AWY18" s="124"/>
      <c r="AWZ18" s="124"/>
      <c r="AXA18" s="124"/>
      <c r="AXB18" s="124"/>
      <c r="AXC18" s="124"/>
      <c r="AXD18" s="124"/>
      <c r="AXE18" s="124"/>
      <c r="AXF18" s="124"/>
      <c r="AXG18" s="124"/>
      <c r="AXH18" s="124"/>
      <c r="AXI18" s="124"/>
      <c r="AXJ18" s="124"/>
      <c r="AXK18" s="124"/>
      <c r="AXL18" s="124"/>
      <c r="AXM18" s="124"/>
      <c r="AXN18" s="124"/>
      <c r="AXO18" s="124"/>
      <c r="AXP18" s="124"/>
      <c r="AXQ18" s="124"/>
      <c r="AXR18" s="124"/>
      <c r="AXS18" s="124"/>
      <c r="AXT18" s="124"/>
      <c r="AXU18" s="124"/>
      <c r="AXV18" s="124"/>
      <c r="AXW18" s="124"/>
      <c r="AXX18" s="124"/>
      <c r="AXY18" s="124"/>
      <c r="AXZ18" s="124"/>
      <c r="AYA18" s="124"/>
      <c r="AYB18" s="124"/>
      <c r="AYC18" s="124"/>
      <c r="AYD18" s="124"/>
      <c r="AYE18" s="124"/>
      <c r="AYF18" s="124"/>
      <c r="AYG18" s="124"/>
      <c r="AYH18" s="124"/>
      <c r="AYI18" s="124"/>
      <c r="AYJ18" s="124"/>
      <c r="AYK18" s="124"/>
      <c r="AYL18" s="124"/>
      <c r="AYM18" s="124"/>
      <c r="AYN18" s="124"/>
      <c r="AYO18" s="124"/>
      <c r="AYP18" s="124"/>
      <c r="AYQ18" s="124"/>
      <c r="AYR18" s="124"/>
      <c r="AYS18" s="124"/>
      <c r="AYT18" s="124"/>
      <c r="AYU18" s="124"/>
      <c r="AYV18" s="124"/>
      <c r="AYW18" s="124"/>
      <c r="AYX18" s="124"/>
      <c r="AYY18" s="124"/>
      <c r="AYZ18" s="124"/>
      <c r="AZA18" s="124"/>
      <c r="AZB18" s="124"/>
      <c r="AZC18" s="124"/>
      <c r="AZD18" s="124"/>
      <c r="AZE18" s="124"/>
      <c r="AZF18" s="124"/>
      <c r="AZG18" s="124"/>
      <c r="AZH18" s="124"/>
      <c r="AZI18" s="124"/>
      <c r="AZJ18" s="124"/>
      <c r="AZK18" s="124"/>
      <c r="AZL18" s="124"/>
      <c r="AZM18" s="124"/>
      <c r="AZN18" s="124"/>
      <c r="AZO18" s="124"/>
      <c r="AZP18" s="124"/>
      <c r="AZQ18" s="124"/>
      <c r="AZR18" s="124"/>
      <c r="AZS18" s="124"/>
      <c r="AZT18" s="124"/>
      <c r="AZU18" s="124"/>
      <c r="AZV18" s="124"/>
      <c r="AZW18" s="124"/>
      <c r="AZX18" s="124"/>
      <c r="AZY18" s="124"/>
      <c r="AZZ18" s="124"/>
      <c r="BAA18" s="124"/>
      <c r="BAB18" s="124"/>
      <c r="BAC18" s="124"/>
      <c r="BAD18" s="124"/>
      <c r="BAE18" s="124"/>
      <c r="BAF18" s="124"/>
      <c r="BAG18" s="124"/>
      <c r="BAH18" s="124"/>
      <c r="BAI18" s="124"/>
      <c r="BAJ18" s="124"/>
      <c r="BAK18" s="124"/>
      <c r="BAL18" s="124"/>
      <c r="BAM18" s="124"/>
      <c r="BAN18" s="124"/>
      <c r="BAO18" s="124"/>
      <c r="BAP18" s="124"/>
      <c r="BAQ18" s="124"/>
      <c r="BAR18" s="124"/>
      <c r="BAS18" s="124"/>
      <c r="BAT18" s="124"/>
      <c r="BAU18" s="124"/>
      <c r="BAV18" s="124"/>
      <c r="BAW18" s="124"/>
      <c r="BAX18" s="124"/>
      <c r="BAY18" s="124"/>
      <c r="BAZ18" s="124"/>
      <c r="BBA18" s="124"/>
      <c r="BBB18" s="124"/>
      <c r="BBC18" s="124"/>
      <c r="BBD18" s="124"/>
      <c r="BBE18" s="124"/>
      <c r="BBF18" s="124"/>
      <c r="BBG18" s="124"/>
      <c r="BBH18" s="124"/>
      <c r="BBI18" s="124"/>
      <c r="BBJ18" s="124"/>
      <c r="BBK18" s="124"/>
      <c r="BBL18" s="124"/>
      <c r="BBM18" s="124"/>
      <c r="BBN18" s="124"/>
      <c r="BBO18" s="124"/>
      <c r="BBP18" s="124"/>
      <c r="BBQ18" s="124"/>
      <c r="BBR18" s="124"/>
      <c r="BBS18" s="124"/>
      <c r="BBT18" s="124"/>
      <c r="BBU18" s="124"/>
      <c r="BBV18" s="124"/>
      <c r="BBW18" s="124"/>
      <c r="BBX18" s="124"/>
      <c r="BBY18" s="124"/>
      <c r="BBZ18" s="124"/>
      <c r="BCA18" s="124"/>
      <c r="BCB18" s="124"/>
      <c r="BCC18" s="124"/>
      <c r="BCD18" s="124"/>
      <c r="BCE18" s="124"/>
      <c r="BCF18" s="124"/>
      <c r="BCG18" s="124"/>
      <c r="BCH18" s="124"/>
      <c r="BCI18" s="124"/>
      <c r="BCJ18" s="124"/>
      <c r="BCK18" s="124"/>
      <c r="BCL18" s="124"/>
      <c r="BCM18" s="124"/>
      <c r="BCN18" s="124"/>
      <c r="BCO18" s="124"/>
      <c r="BCP18" s="124"/>
      <c r="BCQ18" s="124"/>
      <c r="BCR18" s="124"/>
      <c r="BCS18" s="124"/>
      <c r="BCT18" s="124"/>
      <c r="BCU18" s="124"/>
      <c r="BCV18" s="124"/>
      <c r="BCW18" s="124"/>
      <c r="BCX18" s="124"/>
      <c r="BCY18" s="124"/>
      <c r="BCZ18" s="124"/>
      <c r="BDA18" s="124"/>
      <c r="BDB18" s="124"/>
      <c r="BDC18" s="124"/>
      <c r="BDD18" s="124"/>
      <c r="BDE18" s="124"/>
      <c r="BDF18" s="124"/>
      <c r="BDG18" s="124"/>
      <c r="BDH18" s="124"/>
      <c r="BDI18" s="124"/>
      <c r="BDJ18" s="124"/>
      <c r="BDK18" s="124"/>
      <c r="BDL18" s="124"/>
      <c r="BDM18" s="124"/>
      <c r="BDN18" s="124"/>
      <c r="BDO18" s="124"/>
      <c r="BDP18" s="124"/>
      <c r="BDQ18" s="124"/>
      <c r="BDR18" s="124"/>
      <c r="BDS18" s="124"/>
      <c r="BDT18" s="124"/>
      <c r="BDU18" s="124"/>
      <c r="BDV18" s="124"/>
      <c r="BDW18" s="124"/>
      <c r="BDX18" s="124"/>
      <c r="BDY18" s="124"/>
      <c r="BDZ18" s="124"/>
      <c r="BEA18" s="124"/>
      <c r="BEB18" s="124"/>
      <c r="BEC18" s="124"/>
      <c r="BED18" s="124"/>
      <c r="BEE18" s="124"/>
      <c r="BEF18" s="124"/>
      <c r="BEG18" s="124"/>
      <c r="BEH18" s="124"/>
      <c r="BEI18" s="124"/>
      <c r="BEJ18" s="124"/>
      <c r="BEK18" s="124"/>
      <c r="BEL18" s="124"/>
      <c r="BEM18" s="124"/>
      <c r="BEN18" s="124"/>
      <c r="BEO18" s="124"/>
      <c r="BEP18" s="124"/>
      <c r="BEQ18" s="124"/>
      <c r="BER18" s="124"/>
      <c r="BES18" s="124"/>
      <c r="BET18" s="124"/>
      <c r="BEU18" s="124"/>
      <c r="BEV18" s="124"/>
      <c r="BEW18" s="124"/>
      <c r="BEX18" s="124"/>
      <c r="BEY18" s="124"/>
      <c r="BEZ18" s="124"/>
      <c r="BFA18" s="124"/>
      <c r="BFB18" s="124"/>
      <c r="BFC18" s="124"/>
      <c r="BFD18" s="124"/>
      <c r="BFE18" s="124"/>
      <c r="BFF18" s="124"/>
      <c r="BFG18" s="124"/>
      <c r="BFH18" s="124"/>
      <c r="BFI18" s="124"/>
      <c r="BFJ18" s="124"/>
      <c r="BFK18" s="124"/>
      <c r="BFL18" s="124"/>
      <c r="BFM18" s="124"/>
      <c r="BFN18" s="124"/>
      <c r="BFO18" s="124"/>
      <c r="BFP18" s="124"/>
      <c r="BFQ18" s="124"/>
      <c r="BFR18" s="124"/>
      <c r="BFS18" s="124"/>
      <c r="BFT18" s="124"/>
      <c r="BFU18" s="124"/>
      <c r="BFV18" s="124"/>
      <c r="BFW18" s="124"/>
      <c r="BFX18" s="124"/>
      <c r="BFY18" s="124"/>
      <c r="BFZ18" s="124"/>
      <c r="BGA18" s="124"/>
      <c r="BGB18" s="124"/>
      <c r="BGC18" s="124"/>
      <c r="BGD18" s="124"/>
      <c r="BGE18" s="124"/>
      <c r="BGF18" s="124"/>
      <c r="BGG18" s="124"/>
      <c r="BGH18" s="124"/>
      <c r="BGI18" s="124"/>
      <c r="BGJ18" s="124"/>
      <c r="BGK18" s="124"/>
      <c r="BGL18" s="124"/>
      <c r="BGM18" s="124"/>
      <c r="BGN18" s="124"/>
      <c r="BGO18" s="124"/>
      <c r="BGP18" s="124"/>
      <c r="BGQ18" s="124"/>
      <c r="BGR18" s="124"/>
      <c r="BGS18" s="124"/>
      <c r="BGT18" s="124"/>
      <c r="BGU18" s="124"/>
      <c r="BGV18" s="124"/>
      <c r="BGW18" s="124"/>
      <c r="BGX18" s="124"/>
      <c r="BGY18" s="124"/>
      <c r="BGZ18" s="124"/>
      <c r="BHA18" s="124"/>
      <c r="BHB18" s="124"/>
      <c r="BHC18" s="124"/>
      <c r="BHD18" s="124"/>
      <c r="BHE18" s="124"/>
      <c r="BHF18" s="124"/>
      <c r="BHG18" s="124"/>
      <c r="BHH18" s="124"/>
      <c r="BHI18" s="124"/>
      <c r="BHJ18" s="124"/>
      <c r="BHK18" s="124"/>
      <c r="BHL18" s="124"/>
      <c r="BHM18" s="124"/>
      <c r="BHN18" s="124"/>
      <c r="BHO18" s="124"/>
      <c r="BHP18" s="124"/>
      <c r="BHQ18" s="124"/>
      <c r="BHR18" s="124"/>
      <c r="BHS18" s="124"/>
      <c r="BHT18" s="124"/>
      <c r="BHU18" s="124"/>
      <c r="BHV18" s="124"/>
      <c r="BHW18" s="124"/>
      <c r="BHX18" s="124"/>
      <c r="BHY18" s="124"/>
      <c r="BHZ18" s="124"/>
      <c r="BIA18" s="124"/>
      <c r="BIB18" s="124"/>
      <c r="BIC18" s="124"/>
      <c r="BID18" s="124"/>
      <c r="BIE18" s="124"/>
      <c r="BIF18" s="124"/>
      <c r="BIG18" s="124"/>
      <c r="BIH18" s="124"/>
      <c r="BII18" s="124"/>
      <c r="BIJ18" s="124"/>
      <c r="BIK18" s="124"/>
      <c r="BIL18" s="124"/>
      <c r="BIM18" s="124"/>
      <c r="BIN18" s="124"/>
      <c r="BIO18" s="124"/>
      <c r="BIP18" s="124"/>
      <c r="BIQ18" s="124"/>
      <c r="BIR18" s="124"/>
      <c r="BIS18" s="124"/>
      <c r="BIT18" s="124"/>
      <c r="BIU18" s="124"/>
      <c r="BIV18" s="124"/>
      <c r="BIW18" s="124"/>
      <c r="BIX18" s="124"/>
      <c r="BIY18" s="124"/>
      <c r="BIZ18" s="124"/>
      <c r="BJA18" s="124"/>
      <c r="BJB18" s="124"/>
      <c r="BJC18" s="124"/>
      <c r="BJD18" s="124"/>
      <c r="BJE18" s="124"/>
      <c r="BJF18" s="124"/>
      <c r="BJG18" s="124"/>
      <c r="BJH18" s="124"/>
      <c r="BJI18" s="124"/>
      <c r="BJJ18" s="124"/>
      <c r="BJK18" s="124"/>
      <c r="BJL18" s="124"/>
      <c r="BJM18" s="124"/>
      <c r="BJN18" s="124"/>
      <c r="BJO18" s="124"/>
      <c r="BJP18" s="124"/>
      <c r="BJQ18" s="124"/>
      <c r="BJR18" s="124"/>
      <c r="BJS18" s="124"/>
      <c r="BJT18" s="124"/>
      <c r="BJU18" s="124"/>
      <c r="BJV18" s="124"/>
      <c r="BJW18" s="124"/>
      <c r="BJX18" s="124"/>
      <c r="BJY18" s="124"/>
      <c r="BJZ18" s="124"/>
      <c r="BKA18" s="124"/>
      <c r="BKB18" s="124"/>
      <c r="BKC18" s="124"/>
      <c r="BKD18" s="124"/>
      <c r="BKE18" s="124"/>
      <c r="BKF18" s="124"/>
      <c r="BKG18" s="124"/>
      <c r="BKH18" s="124"/>
      <c r="BKI18" s="124"/>
      <c r="BKJ18" s="124"/>
      <c r="BKK18" s="124"/>
      <c r="BKL18" s="124"/>
      <c r="BKM18" s="124"/>
      <c r="BKN18" s="124"/>
      <c r="BKO18" s="124"/>
      <c r="BKP18" s="124"/>
      <c r="BKQ18" s="124"/>
      <c r="BKR18" s="124"/>
      <c r="BKS18" s="124"/>
      <c r="BKT18" s="124"/>
      <c r="BKU18" s="124"/>
      <c r="BKV18" s="124"/>
      <c r="BKW18" s="124"/>
      <c r="BKX18" s="124"/>
      <c r="BKY18" s="124"/>
      <c r="BKZ18" s="124"/>
      <c r="BLA18" s="124"/>
      <c r="BLB18" s="124"/>
      <c r="BLC18" s="124"/>
      <c r="BLD18" s="124"/>
      <c r="BLE18" s="124"/>
      <c r="BLF18" s="124"/>
      <c r="BLG18" s="124"/>
      <c r="BLH18" s="124"/>
      <c r="BLI18" s="124"/>
      <c r="BLJ18" s="124"/>
      <c r="BLK18" s="124"/>
      <c r="BLL18" s="124"/>
      <c r="BLM18" s="124"/>
      <c r="BLN18" s="124"/>
      <c r="BLO18" s="124"/>
      <c r="BLP18" s="124"/>
      <c r="BLQ18" s="124"/>
      <c r="BLR18" s="124"/>
      <c r="BLS18" s="124"/>
      <c r="BLT18" s="124"/>
      <c r="BLU18" s="124"/>
      <c r="BLV18" s="124"/>
      <c r="BLW18" s="124"/>
      <c r="BLX18" s="124"/>
      <c r="BLY18" s="124"/>
      <c r="BLZ18" s="124"/>
      <c r="BMA18" s="124"/>
      <c r="BMB18" s="124"/>
      <c r="BMC18" s="124"/>
      <c r="BMD18" s="124"/>
      <c r="BME18" s="124"/>
      <c r="BMF18" s="124"/>
      <c r="BMG18" s="124"/>
      <c r="BMH18" s="124"/>
      <c r="BMI18" s="124"/>
      <c r="BMJ18" s="124"/>
      <c r="BMK18" s="124"/>
      <c r="BML18" s="124"/>
      <c r="BMM18" s="124"/>
      <c r="BMN18" s="124"/>
      <c r="BMO18" s="124"/>
      <c r="BMP18" s="124"/>
      <c r="BMQ18" s="124"/>
      <c r="BMR18" s="124"/>
      <c r="BMS18" s="124"/>
      <c r="BMT18" s="124"/>
      <c r="BMU18" s="124"/>
      <c r="BMV18" s="124"/>
      <c r="BMW18" s="124"/>
      <c r="BMX18" s="124"/>
      <c r="BMY18" s="124"/>
      <c r="BMZ18" s="124"/>
      <c r="BNA18" s="124"/>
      <c r="BNB18" s="124"/>
      <c r="BNC18" s="124"/>
      <c r="BND18" s="124"/>
      <c r="BNE18" s="124"/>
      <c r="BNF18" s="124"/>
      <c r="BNG18" s="124"/>
      <c r="BNH18" s="124"/>
      <c r="BNI18" s="124"/>
      <c r="BNJ18" s="124"/>
      <c r="BNK18" s="124"/>
      <c r="BNL18" s="124"/>
      <c r="BNM18" s="124"/>
      <c r="BNN18" s="124"/>
      <c r="BNO18" s="124"/>
      <c r="BNP18" s="124"/>
      <c r="BNQ18" s="124"/>
      <c r="BNR18" s="124"/>
      <c r="BNS18" s="124"/>
      <c r="BNT18" s="124"/>
      <c r="BNU18" s="124"/>
      <c r="BNV18" s="124"/>
      <c r="BNW18" s="124"/>
      <c r="BNX18" s="124"/>
      <c r="BNY18" s="124"/>
      <c r="BNZ18" s="124"/>
      <c r="BOA18" s="124"/>
      <c r="BOB18" s="124"/>
      <c r="BOC18" s="124"/>
      <c r="BOD18" s="124"/>
      <c r="BOE18" s="124"/>
      <c r="BOF18" s="124"/>
      <c r="BOG18" s="124"/>
      <c r="BOH18" s="124"/>
      <c r="BOI18" s="124"/>
      <c r="BOJ18" s="124"/>
      <c r="BOK18" s="124"/>
      <c r="BOL18" s="124"/>
      <c r="BOM18" s="124"/>
      <c r="BON18" s="124"/>
      <c r="BOO18" s="124"/>
      <c r="BOP18" s="124"/>
      <c r="BOQ18" s="124"/>
      <c r="BOR18" s="124"/>
      <c r="BOS18" s="124"/>
      <c r="BOT18" s="124"/>
      <c r="BOU18" s="124"/>
      <c r="BOV18" s="124"/>
      <c r="BOW18" s="124"/>
      <c r="BOX18" s="124"/>
      <c r="BOY18" s="124"/>
      <c r="BOZ18" s="124"/>
      <c r="BPA18" s="124"/>
      <c r="BPB18" s="124"/>
      <c r="BPC18" s="124"/>
      <c r="BPD18" s="124"/>
      <c r="BPE18" s="124"/>
      <c r="BPF18" s="124"/>
      <c r="BPG18" s="124"/>
      <c r="BPH18" s="124"/>
      <c r="BPI18" s="124"/>
      <c r="BPJ18" s="124"/>
      <c r="BPK18" s="124"/>
      <c r="BPL18" s="124"/>
      <c r="BPM18" s="124"/>
      <c r="BPN18" s="124"/>
      <c r="BPO18" s="124"/>
      <c r="BPP18" s="124"/>
      <c r="BPQ18" s="124"/>
      <c r="BPR18" s="124"/>
      <c r="BPS18" s="124"/>
      <c r="BPT18" s="124"/>
      <c r="BPU18" s="124"/>
      <c r="BPV18" s="124"/>
      <c r="BPW18" s="124"/>
      <c r="BPX18" s="124"/>
      <c r="BPY18" s="124"/>
      <c r="BPZ18" s="124"/>
      <c r="BQA18" s="124"/>
      <c r="BQB18" s="124"/>
      <c r="BQC18" s="124"/>
      <c r="BQD18" s="124"/>
      <c r="BQE18" s="124"/>
      <c r="BQF18" s="124"/>
      <c r="BQG18" s="124"/>
      <c r="BQH18" s="124"/>
      <c r="BQI18" s="124"/>
      <c r="BQJ18" s="124"/>
      <c r="BQK18" s="124"/>
      <c r="BQL18" s="124"/>
      <c r="BQM18" s="124"/>
      <c r="BQN18" s="124"/>
      <c r="BQO18" s="124"/>
      <c r="BQP18" s="124"/>
      <c r="BQQ18" s="124"/>
      <c r="BQR18" s="124"/>
      <c r="BQS18" s="124"/>
      <c r="BQT18" s="124"/>
      <c r="BQU18" s="124"/>
      <c r="BQV18" s="124"/>
      <c r="BQW18" s="124"/>
      <c r="BQX18" s="124"/>
      <c r="BQY18" s="124"/>
      <c r="BQZ18" s="124"/>
      <c r="BRA18" s="124"/>
      <c r="BRB18" s="124"/>
      <c r="BRC18" s="124"/>
      <c r="BRD18" s="124"/>
      <c r="BRE18" s="124"/>
      <c r="BRF18" s="124"/>
      <c r="BRG18" s="124"/>
      <c r="BRH18" s="124"/>
      <c r="BRI18" s="124"/>
      <c r="BRJ18" s="124"/>
      <c r="BRK18" s="124"/>
      <c r="BRL18" s="124"/>
      <c r="BRM18" s="124"/>
      <c r="BRN18" s="124"/>
      <c r="BRO18" s="124"/>
      <c r="BRP18" s="124"/>
      <c r="BRQ18" s="124"/>
      <c r="BRR18" s="124"/>
      <c r="BRS18" s="124"/>
      <c r="BRT18" s="124"/>
      <c r="BRU18" s="124"/>
      <c r="BRV18" s="124"/>
      <c r="BRW18" s="124"/>
      <c r="BRX18" s="124"/>
      <c r="BRY18" s="124"/>
      <c r="BRZ18" s="124"/>
      <c r="BSA18" s="124"/>
      <c r="BSB18" s="124"/>
      <c r="BSC18" s="124"/>
      <c r="BSD18" s="124"/>
      <c r="BSE18" s="124"/>
      <c r="BSF18" s="124"/>
      <c r="BSG18" s="124"/>
      <c r="BSH18" s="124"/>
      <c r="BSI18" s="124"/>
      <c r="BSJ18" s="124"/>
      <c r="BSK18" s="124"/>
      <c r="BSL18" s="124"/>
      <c r="BSM18" s="124"/>
      <c r="BSN18" s="124"/>
      <c r="BSO18" s="124"/>
      <c r="BSP18" s="124"/>
      <c r="BSQ18" s="124"/>
      <c r="BSR18" s="124"/>
      <c r="BSS18" s="124"/>
      <c r="BST18" s="124"/>
      <c r="BSU18" s="124"/>
      <c r="BSV18" s="124"/>
      <c r="BSW18" s="124"/>
      <c r="BSX18" s="124"/>
      <c r="BSY18" s="124"/>
      <c r="BSZ18" s="124"/>
      <c r="BTA18" s="124"/>
      <c r="BTB18" s="124"/>
      <c r="BTC18" s="124"/>
      <c r="BTD18" s="124"/>
      <c r="BTE18" s="124"/>
      <c r="BTF18" s="124"/>
      <c r="BTG18" s="124"/>
      <c r="BTH18" s="124"/>
      <c r="BTI18" s="124"/>
      <c r="BTJ18" s="124"/>
      <c r="BTK18" s="124"/>
      <c r="BTL18" s="124"/>
      <c r="BTM18" s="124"/>
      <c r="BTN18" s="124"/>
      <c r="BTO18" s="124"/>
      <c r="BTP18" s="124"/>
      <c r="BTQ18" s="124"/>
      <c r="BTR18" s="124"/>
      <c r="BTS18" s="124"/>
      <c r="BTT18" s="124"/>
      <c r="BTU18" s="124"/>
      <c r="BTV18" s="124"/>
      <c r="BTW18" s="124"/>
      <c r="BTX18" s="124"/>
      <c r="BTY18" s="124"/>
      <c r="BTZ18" s="124"/>
      <c r="BUA18" s="124"/>
      <c r="BUB18" s="124"/>
      <c r="BUC18" s="124"/>
      <c r="BUD18" s="124"/>
      <c r="BUE18" s="124"/>
      <c r="BUF18" s="124"/>
      <c r="BUG18" s="124"/>
      <c r="BUH18" s="124"/>
      <c r="BUI18" s="124"/>
      <c r="BUJ18" s="124"/>
      <c r="BUK18" s="124"/>
      <c r="BUL18" s="124"/>
      <c r="BUM18" s="124"/>
      <c r="BUN18" s="124"/>
      <c r="BUO18" s="124"/>
      <c r="BUP18" s="124"/>
      <c r="BUQ18" s="124"/>
      <c r="BUR18" s="124"/>
      <c r="BUS18" s="124"/>
      <c r="BUT18" s="124"/>
      <c r="BUU18" s="124"/>
      <c r="BUV18" s="124"/>
      <c r="BUW18" s="124"/>
      <c r="BUX18" s="124"/>
      <c r="BUY18" s="124"/>
      <c r="BUZ18" s="124"/>
      <c r="BVA18" s="124"/>
      <c r="BVB18" s="124"/>
      <c r="BVC18" s="124"/>
      <c r="BVD18" s="124"/>
      <c r="BVE18" s="124"/>
      <c r="BVF18" s="124"/>
      <c r="BVG18" s="124"/>
      <c r="BVH18" s="124"/>
      <c r="BVI18" s="124"/>
      <c r="BVJ18" s="124"/>
      <c r="BVK18" s="124"/>
      <c r="BVL18" s="124"/>
      <c r="BVM18" s="124"/>
      <c r="BVN18" s="124"/>
      <c r="BVO18" s="124"/>
      <c r="BVP18" s="124"/>
      <c r="BVQ18" s="124"/>
      <c r="BVR18" s="124"/>
      <c r="BVS18" s="124"/>
      <c r="BVT18" s="124"/>
      <c r="BVU18" s="124"/>
      <c r="BVV18" s="124"/>
      <c r="BVW18" s="124"/>
      <c r="BVX18" s="124"/>
      <c r="BVY18" s="124"/>
      <c r="BVZ18" s="124"/>
      <c r="BWA18" s="124"/>
      <c r="BWB18" s="124"/>
      <c r="BWC18" s="124"/>
      <c r="BWD18" s="124"/>
      <c r="BWE18" s="124"/>
      <c r="BWF18" s="124"/>
      <c r="BWG18" s="124"/>
      <c r="BWH18" s="124"/>
      <c r="BWI18" s="124"/>
      <c r="BWJ18" s="124"/>
      <c r="BWK18" s="124"/>
      <c r="BWL18" s="124"/>
      <c r="BWM18" s="124"/>
      <c r="BWN18" s="124"/>
      <c r="BWO18" s="124"/>
      <c r="BWP18" s="124"/>
      <c r="BWQ18" s="124"/>
      <c r="BWR18" s="124"/>
      <c r="BWS18" s="124"/>
      <c r="BWT18" s="124"/>
      <c r="BWU18" s="124"/>
      <c r="BWV18" s="124"/>
      <c r="BWW18" s="124"/>
      <c r="BWX18" s="124"/>
      <c r="BWY18" s="124"/>
      <c r="BWZ18" s="124"/>
      <c r="BXA18" s="124"/>
      <c r="BXB18" s="124"/>
      <c r="BXC18" s="124"/>
      <c r="BXD18" s="124"/>
      <c r="BXE18" s="124"/>
      <c r="BXF18" s="124"/>
      <c r="BXG18" s="124"/>
      <c r="BXH18" s="124"/>
      <c r="BXI18" s="124"/>
      <c r="BXJ18" s="124"/>
      <c r="BXK18" s="124"/>
      <c r="BXL18" s="124"/>
      <c r="BXM18" s="124"/>
      <c r="BXN18" s="124"/>
      <c r="BXO18" s="124"/>
      <c r="BXP18" s="124"/>
      <c r="BXQ18" s="124"/>
      <c r="BXR18" s="124"/>
      <c r="BXS18" s="124"/>
      <c r="BXT18" s="124"/>
      <c r="BXU18" s="124"/>
      <c r="BXV18" s="124"/>
      <c r="BXW18" s="124"/>
      <c r="BXX18" s="124"/>
      <c r="BXY18" s="124"/>
      <c r="BXZ18" s="124"/>
      <c r="BYA18" s="124"/>
      <c r="BYB18" s="124"/>
      <c r="BYC18" s="124"/>
      <c r="BYD18" s="124"/>
      <c r="BYE18" s="124"/>
      <c r="BYF18" s="124"/>
      <c r="BYG18" s="124"/>
      <c r="BYH18" s="124"/>
      <c r="BYI18" s="124"/>
      <c r="BYJ18" s="124"/>
      <c r="BYK18" s="124"/>
      <c r="BYL18" s="124"/>
      <c r="BYM18" s="124"/>
      <c r="BYN18" s="124"/>
      <c r="BYO18" s="124"/>
      <c r="BYP18" s="124"/>
      <c r="BYQ18" s="124"/>
      <c r="BYR18" s="124"/>
      <c r="BYS18" s="124"/>
      <c r="BYT18" s="124"/>
      <c r="BYU18" s="124"/>
      <c r="BYV18" s="124"/>
      <c r="BYW18" s="124"/>
      <c r="BYX18" s="124"/>
      <c r="BYY18" s="124"/>
      <c r="BYZ18" s="124"/>
      <c r="BZA18" s="124"/>
      <c r="BZB18" s="124"/>
      <c r="BZC18" s="124"/>
      <c r="BZD18" s="124"/>
      <c r="BZE18" s="124"/>
      <c r="BZF18" s="124"/>
      <c r="BZG18" s="124"/>
      <c r="BZH18" s="124"/>
      <c r="BZI18" s="124"/>
      <c r="BZJ18" s="124"/>
      <c r="BZK18" s="124"/>
      <c r="BZL18" s="124"/>
      <c r="BZM18" s="124"/>
      <c r="BZN18" s="124"/>
      <c r="BZO18" s="124"/>
      <c r="BZP18" s="124"/>
      <c r="BZQ18" s="124"/>
      <c r="BZR18" s="124"/>
      <c r="BZS18" s="124"/>
      <c r="BZT18" s="124"/>
      <c r="BZU18" s="124"/>
      <c r="BZV18" s="124"/>
      <c r="BZW18" s="124"/>
      <c r="BZX18" s="124"/>
      <c r="BZY18" s="124"/>
      <c r="BZZ18" s="124"/>
      <c r="CAA18" s="124"/>
      <c r="CAB18" s="124"/>
      <c r="CAC18" s="124"/>
      <c r="CAD18" s="124"/>
      <c r="CAE18" s="124"/>
      <c r="CAF18" s="124"/>
      <c r="CAG18" s="124"/>
      <c r="CAH18" s="124"/>
      <c r="CAI18" s="124"/>
      <c r="CAJ18" s="124"/>
      <c r="CAK18" s="124"/>
      <c r="CAL18" s="124"/>
      <c r="CAM18" s="124"/>
      <c r="CAN18" s="124"/>
      <c r="CAO18" s="124"/>
      <c r="CAP18" s="124"/>
      <c r="CAQ18" s="124"/>
      <c r="CAR18" s="124"/>
      <c r="CAS18" s="124"/>
      <c r="CAT18" s="124"/>
      <c r="CAU18" s="124"/>
      <c r="CAV18" s="124"/>
      <c r="CAW18" s="124"/>
      <c r="CAX18" s="124"/>
      <c r="CAY18" s="124"/>
      <c r="CAZ18" s="124"/>
      <c r="CBA18" s="124"/>
      <c r="CBB18" s="124"/>
      <c r="CBC18" s="124"/>
      <c r="CBD18" s="124"/>
      <c r="CBE18" s="124"/>
      <c r="CBF18" s="124"/>
      <c r="CBG18" s="124"/>
      <c r="CBH18" s="124"/>
      <c r="CBI18" s="124"/>
      <c r="CBJ18" s="124"/>
      <c r="CBK18" s="124"/>
      <c r="CBL18" s="124"/>
      <c r="CBM18" s="124"/>
      <c r="CBN18" s="124"/>
      <c r="CBO18" s="124"/>
      <c r="CBP18" s="124"/>
      <c r="CBQ18" s="124"/>
      <c r="CBR18" s="124"/>
      <c r="CBS18" s="124"/>
      <c r="CBT18" s="124"/>
      <c r="CBU18" s="124"/>
      <c r="CBV18" s="124"/>
      <c r="CBW18" s="124"/>
      <c r="CBX18" s="124"/>
      <c r="CBY18" s="124"/>
      <c r="CBZ18" s="124"/>
      <c r="CCA18" s="124"/>
      <c r="CCB18" s="124"/>
      <c r="CCC18" s="124"/>
      <c r="CCD18" s="124"/>
      <c r="CCE18" s="124"/>
      <c r="CCF18" s="124"/>
      <c r="CCG18" s="124"/>
      <c r="CCH18" s="124"/>
      <c r="CCI18" s="124"/>
      <c r="CCJ18" s="124"/>
      <c r="CCK18" s="124"/>
      <c r="CCL18" s="124"/>
      <c r="CCM18" s="124"/>
      <c r="CCN18" s="124"/>
      <c r="CCO18" s="124"/>
      <c r="CCP18" s="124"/>
      <c r="CCQ18" s="124"/>
      <c r="CCR18" s="124"/>
      <c r="CCS18" s="124"/>
      <c r="CCT18" s="124"/>
      <c r="CCU18" s="124"/>
      <c r="CCV18" s="124"/>
      <c r="CCW18" s="124"/>
      <c r="CCX18" s="124"/>
      <c r="CCY18" s="124"/>
      <c r="CCZ18" s="124"/>
      <c r="CDA18" s="124"/>
      <c r="CDB18" s="124"/>
      <c r="CDC18" s="124"/>
      <c r="CDD18" s="124"/>
      <c r="CDE18" s="124"/>
      <c r="CDF18" s="124"/>
      <c r="CDG18" s="124"/>
      <c r="CDH18" s="124"/>
      <c r="CDI18" s="124"/>
      <c r="CDJ18" s="124"/>
      <c r="CDK18" s="124"/>
      <c r="CDL18" s="124"/>
      <c r="CDM18" s="124"/>
      <c r="CDN18" s="124"/>
      <c r="CDO18" s="124"/>
      <c r="CDP18" s="124"/>
      <c r="CDQ18" s="124"/>
      <c r="CDR18" s="124"/>
      <c r="CDS18" s="124"/>
      <c r="CDT18" s="124"/>
      <c r="CDU18" s="124"/>
      <c r="CDV18" s="124"/>
      <c r="CDW18" s="124"/>
      <c r="CDX18" s="124"/>
      <c r="CDY18" s="124"/>
      <c r="CDZ18" s="124"/>
      <c r="CEA18" s="124"/>
      <c r="CEB18" s="124"/>
      <c r="CEC18" s="124"/>
      <c r="CED18" s="124"/>
      <c r="CEE18" s="124"/>
      <c r="CEF18" s="124"/>
      <c r="CEG18" s="124"/>
      <c r="CEH18" s="124"/>
      <c r="CEI18" s="124"/>
      <c r="CEJ18" s="124"/>
      <c r="CEK18" s="124"/>
      <c r="CEL18" s="124"/>
      <c r="CEM18" s="124"/>
      <c r="CEN18" s="124"/>
      <c r="CEO18" s="124"/>
      <c r="CEP18" s="124"/>
      <c r="CEQ18" s="124"/>
      <c r="CER18" s="124"/>
      <c r="CES18" s="124"/>
      <c r="CET18" s="124"/>
      <c r="CEU18" s="124"/>
      <c r="CEV18" s="124"/>
      <c r="CEW18" s="124"/>
      <c r="CEX18" s="124"/>
      <c r="CEY18" s="124"/>
      <c r="CEZ18" s="124"/>
      <c r="CFA18" s="124"/>
      <c r="CFB18" s="124"/>
      <c r="CFC18" s="124"/>
      <c r="CFD18" s="124"/>
      <c r="CFE18" s="124"/>
      <c r="CFF18" s="124"/>
      <c r="CFG18" s="124"/>
      <c r="CFH18" s="124"/>
      <c r="CFI18" s="124"/>
      <c r="CFJ18" s="124"/>
      <c r="CFK18" s="124"/>
      <c r="CFL18" s="124"/>
      <c r="CFM18" s="124"/>
      <c r="CFN18" s="124"/>
      <c r="CFO18" s="124"/>
      <c r="CFP18" s="124"/>
      <c r="CFQ18" s="124"/>
      <c r="CFR18" s="124"/>
      <c r="CFS18" s="124"/>
      <c r="CFT18" s="124"/>
      <c r="CFU18" s="124"/>
      <c r="CFV18" s="124"/>
      <c r="CFW18" s="124"/>
      <c r="CFX18" s="124"/>
      <c r="CFY18" s="124"/>
      <c r="CFZ18" s="124"/>
      <c r="CGA18" s="124"/>
      <c r="CGB18" s="124"/>
      <c r="CGC18" s="124"/>
      <c r="CGD18" s="124"/>
      <c r="CGE18" s="124"/>
      <c r="CGF18" s="124"/>
      <c r="CGG18" s="124"/>
      <c r="CGH18" s="124"/>
      <c r="CGI18" s="124"/>
      <c r="CGJ18" s="124"/>
      <c r="CGK18" s="124"/>
      <c r="CGL18" s="124"/>
      <c r="CGM18" s="124"/>
      <c r="CGN18" s="124"/>
      <c r="CGO18" s="124"/>
      <c r="CGP18" s="124"/>
      <c r="CGQ18" s="124"/>
      <c r="CGR18" s="124"/>
      <c r="CGS18" s="124"/>
      <c r="CGT18" s="124"/>
      <c r="CGU18" s="124"/>
      <c r="CGV18" s="124"/>
      <c r="CGW18" s="124"/>
      <c r="CGX18" s="124"/>
      <c r="CGY18" s="124"/>
      <c r="CGZ18" s="124"/>
      <c r="CHA18" s="124"/>
      <c r="CHB18" s="124"/>
      <c r="CHC18" s="124"/>
      <c r="CHD18" s="124"/>
      <c r="CHE18" s="124"/>
      <c r="CHF18" s="124"/>
      <c r="CHG18" s="124"/>
      <c r="CHH18" s="124"/>
      <c r="CHI18" s="124"/>
      <c r="CHJ18" s="124"/>
      <c r="CHK18" s="124"/>
      <c r="CHL18" s="124"/>
      <c r="CHM18" s="124"/>
      <c r="CHN18" s="124"/>
      <c r="CHO18" s="124"/>
      <c r="CHP18" s="124"/>
      <c r="CHQ18" s="124"/>
      <c r="CHR18" s="124"/>
      <c r="CHS18" s="124"/>
      <c r="CHT18" s="124"/>
      <c r="CHU18" s="124"/>
      <c r="CHV18" s="124"/>
      <c r="CHW18" s="124"/>
      <c r="CHX18" s="124"/>
      <c r="CHY18" s="124"/>
      <c r="CHZ18" s="124"/>
      <c r="CIA18" s="124"/>
      <c r="CIB18" s="124"/>
      <c r="CIC18" s="124"/>
      <c r="CID18" s="124"/>
      <c r="CIE18" s="124"/>
      <c r="CIF18" s="124"/>
      <c r="CIG18" s="124"/>
      <c r="CIH18" s="124"/>
      <c r="CII18" s="124"/>
      <c r="CIJ18" s="124"/>
      <c r="CIK18" s="124"/>
      <c r="CIL18" s="124"/>
      <c r="CIM18" s="124"/>
      <c r="CIN18" s="124"/>
      <c r="CIO18" s="124"/>
      <c r="CIP18" s="124"/>
      <c r="CIQ18" s="124"/>
      <c r="CIR18" s="124"/>
      <c r="CIS18" s="124"/>
      <c r="CIT18" s="124"/>
      <c r="CIU18" s="124"/>
      <c r="CIV18" s="124"/>
      <c r="CIW18" s="124"/>
      <c r="CIX18" s="124"/>
      <c r="CIY18" s="124"/>
      <c r="CIZ18" s="124"/>
      <c r="CJA18" s="124"/>
      <c r="CJB18" s="124"/>
      <c r="CJC18" s="124"/>
      <c r="CJD18" s="124"/>
      <c r="CJE18" s="124"/>
      <c r="CJF18" s="124"/>
      <c r="CJG18" s="124"/>
      <c r="CJH18" s="124"/>
      <c r="CJI18" s="124"/>
      <c r="CJJ18" s="124"/>
      <c r="CJK18" s="124"/>
      <c r="CJL18" s="124"/>
      <c r="CJM18" s="124"/>
      <c r="CJN18" s="124"/>
      <c r="CJO18" s="124"/>
      <c r="CJP18" s="124"/>
      <c r="CJQ18" s="124"/>
      <c r="CJR18" s="124"/>
      <c r="CJS18" s="124"/>
      <c r="CJT18" s="124"/>
      <c r="CJU18" s="124"/>
      <c r="CJV18" s="124"/>
      <c r="CJW18" s="124"/>
      <c r="CJX18" s="124"/>
      <c r="CJY18" s="124"/>
      <c r="CJZ18" s="124"/>
      <c r="CKA18" s="124"/>
      <c r="CKB18" s="124"/>
      <c r="CKC18" s="124"/>
      <c r="CKD18" s="124"/>
      <c r="CKE18" s="124"/>
      <c r="CKF18" s="124"/>
      <c r="CKG18" s="124"/>
      <c r="CKH18" s="124"/>
      <c r="CKI18" s="124"/>
      <c r="CKJ18" s="124"/>
      <c r="CKK18" s="124"/>
      <c r="CKL18" s="124"/>
      <c r="CKM18" s="124"/>
      <c r="CKN18" s="124"/>
      <c r="CKO18" s="124"/>
      <c r="CKP18" s="124"/>
      <c r="CKQ18" s="124"/>
      <c r="CKR18" s="124"/>
      <c r="CKS18" s="124"/>
      <c r="CKT18" s="124"/>
      <c r="CKU18" s="124"/>
      <c r="CKV18" s="124"/>
      <c r="CKW18" s="124"/>
      <c r="CKX18" s="124"/>
      <c r="CKY18" s="124"/>
      <c r="CKZ18" s="124"/>
      <c r="CLA18" s="124"/>
      <c r="CLB18" s="124"/>
      <c r="CLC18" s="124"/>
      <c r="CLD18" s="124"/>
      <c r="CLE18" s="124"/>
      <c r="CLF18" s="124"/>
      <c r="CLG18" s="124"/>
      <c r="CLH18" s="124"/>
      <c r="CLI18" s="124"/>
      <c r="CLJ18" s="124"/>
      <c r="CLK18" s="124"/>
      <c r="CLL18" s="124"/>
      <c r="CLM18" s="124"/>
      <c r="CLN18" s="124"/>
      <c r="CLO18" s="124"/>
      <c r="CLP18" s="124"/>
      <c r="CLQ18" s="124"/>
      <c r="CLR18" s="124"/>
      <c r="CLS18" s="124"/>
      <c r="CLT18" s="124"/>
      <c r="CLU18" s="124"/>
      <c r="CLV18" s="124"/>
      <c r="CLW18" s="124"/>
      <c r="CLX18" s="124"/>
      <c r="CLY18" s="124"/>
      <c r="CLZ18" s="124"/>
      <c r="CMA18" s="124"/>
      <c r="CMB18" s="124"/>
      <c r="CMC18" s="124"/>
      <c r="CMD18" s="124"/>
      <c r="CME18" s="124"/>
      <c r="CMF18" s="124"/>
      <c r="CMG18" s="124"/>
      <c r="CMH18" s="124"/>
      <c r="CMI18" s="124"/>
      <c r="CMJ18" s="124"/>
      <c r="CMK18" s="124"/>
      <c r="CML18" s="124"/>
      <c r="CMM18" s="124"/>
      <c r="CMN18" s="124"/>
      <c r="CMO18" s="124"/>
      <c r="CMP18" s="124"/>
      <c r="CMQ18" s="124"/>
      <c r="CMR18" s="124"/>
      <c r="CMS18" s="124"/>
      <c r="CMT18" s="124"/>
      <c r="CMU18" s="124"/>
      <c r="CMV18" s="124"/>
      <c r="CMW18" s="124"/>
      <c r="CMX18" s="124"/>
      <c r="CMY18" s="124"/>
      <c r="CMZ18" s="124"/>
      <c r="CNA18" s="124"/>
      <c r="CNB18" s="124"/>
      <c r="CNC18" s="124"/>
      <c r="CND18" s="124"/>
      <c r="CNE18" s="124"/>
      <c r="CNF18" s="124"/>
      <c r="CNG18" s="124"/>
      <c r="CNH18" s="124"/>
      <c r="CNI18" s="124"/>
      <c r="CNJ18" s="124"/>
      <c r="CNK18" s="124"/>
      <c r="CNL18" s="124"/>
      <c r="CNM18" s="124"/>
      <c r="CNN18" s="124"/>
      <c r="CNO18" s="124"/>
      <c r="CNP18" s="124"/>
      <c r="CNQ18" s="124"/>
      <c r="CNR18" s="124"/>
      <c r="CNS18" s="124"/>
      <c r="CNT18" s="124"/>
      <c r="CNU18" s="124"/>
      <c r="CNV18" s="124"/>
      <c r="CNW18" s="124"/>
      <c r="CNX18" s="124"/>
      <c r="CNY18" s="124"/>
      <c r="CNZ18" s="124"/>
      <c r="COA18" s="124"/>
      <c r="COB18" s="124"/>
      <c r="COC18" s="124"/>
      <c r="COD18" s="124"/>
      <c r="COE18" s="124"/>
      <c r="COF18" s="124"/>
      <c r="COG18" s="124"/>
      <c r="COH18" s="124"/>
      <c r="COI18" s="124"/>
      <c r="COJ18" s="124"/>
      <c r="COK18" s="124"/>
      <c r="COL18" s="124"/>
      <c r="COM18" s="124"/>
      <c r="CON18" s="124"/>
      <c r="COO18" s="124"/>
      <c r="COP18" s="124"/>
      <c r="COQ18" s="124"/>
      <c r="COR18" s="124"/>
      <c r="COS18" s="124"/>
      <c r="COT18" s="124"/>
      <c r="COU18" s="124"/>
      <c r="COV18" s="124"/>
      <c r="COW18" s="124"/>
      <c r="COX18" s="124"/>
      <c r="COY18" s="124"/>
      <c r="COZ18" s="124"/>
      <c r="CPA18" s="124"/>
      <c r="CPB18" s="124"/>
      <c r="CPC18" s="124"/>
      <c r="CPD18" s="124"/>
      <c r="CPE18" s="124"/>
      <c r="CPF18" s="124"/>
      <c r="CPG18" s="124"/>
      <c r="CPH18" s="124"/>
      <c r="CPI18" s="124"/>
      <c r="CPJ18" s="124"/>
      <c r="CPK18" s="124"/>
      <c r="CPL18" s="124"/>
      <c r="CPM18" s="124"/>
      <c r="CPN18" s="124"/>
      <c r="CPO18" s="124"/>
      <c r="CPP18" s="124"/>
      <c r="CPQ18" s="124"/>
      <c r="CPR18" s="124"/>
      <c r="CPS18" s="124"/>
      <c r="CPT18" s="124"/>
      <c r="CPU18" s="124"/>
      <c r="CPV18" s="124"/>
      <c r="CPW18" s="124"/>
      <c r="CPX18" s="124"/>
      <c r="CPY18" s="124"/>
      <c r="CPZ18" s="124"/>
      <c r="CQA18" s="124"/>
      <c r="CQB18" s="124"/>
      <c r="CQC18" s="124"/>
      <c r="CQD18" s="124"/>
      <c r="CQE18" s="124"/>
      <c r="CQF18" s="124"/>
      <c r="CQG18" s="124"/>
      <c r="CQH18" s="124"/>
      <c r="CQI18" s="124"/>
      <c r="CQJ18" s="124"/>
      <c r="CQK18" s="124"/>
      <c r="CQL18" s="124"/>
      <c r="CQM18" s="124"/>
      <c r="CQN18" s="124"/>
      <c r="CQO18" s="124"/>
      <c r="CQP18" s="124"/>
      <c r="CQQ18" s="124"/>
      <c r="CQR18" s="124"/>
      <c r="CQS18" s="124"/>
      <c r="CQT18" s="124"/>
      <c r="CQU18" s="124"/>
      <c r="CQV18" s="124"/>
      <c r="CQW18" s="124"/>
      <c r="CQX18" s="124"/>
      <c r="CQY18" s="124"/>
      <c r="CQZ18" s="124"/>
      <c r="CRA18" s="124"/>
      <c r="CRB18" s="124"/>
      <c r="CRC18" s="124"/>
      <c r="CRD18" s="124"/>
      <c r="CRE18" s="124"/>
      <c r="CRF18" s="124"/>
      <c r="CRG18" s="124"/>
      <c r="CRH18" s="124"/>
      <c r="CRI18" s="124"/>
      <c r="CRJ18" s="124"/>
      <c r="CRK18" s="124"/>
      <c r="CRL18" s="124"/>
      <c r="CRM18" s="124"/>
      <c r="CRN18" s="124"/>
      <c r="CRO18" s="124"/>
      <c r="CRP18" s="124"/>
      <c r="CRQ18" s="124"/>
      <c r="CRR18" s="124"/>
      <c r="CRS18" s="124"/>
      <c r="CRT18" s="124"/>
      <c r="CRU18" s="124"/>
      <c r="CRV18" s="124"/>
      <c r="CRW18" s="124"/>
      <c r="CRX18" s="124"/>
      <c r="CRY18" s="124"/>
      <c r="CRZ18" s="124"/>
      <c r="CSA18" s="124"/>
      <c r="CSB18" s="124"/>
      <c r="CSC18" s="124"/>
      <c r="CSD18" s="124"/>
      <c r="CSE18" s="124"/>
      <c r="CSF18" s="124"/>
      <c r="CSG18" s="124"/>
      <c r="CSH18" s="124"/>
      <c r="CSI18" s="124"/>
      <c r="CSJ18" s="124"/>
      <c r="CSK18" s="124"/>
      <c r="CSL18" s="124"/>
      <c r="CSM18" s="124"/>
      <c r="CSN18" s="124"/>
      <c r="CSO18" s="124"/>
      <c r="CSP18" s="124"/>
      <c r="CSQ18" s="124"/>
      <c r="CSR18" s="124"/>
      <c r="CSS18" s="124"/>
      <c r="CST18" s="124"/>
      <c r="CSU18" s="124"/>
      <c r="CSV18" s="124"/>
      <c r="CSW18" s="124"/>
      <c r="CSX18" s="124"/>
      <c r="CSY18" s="124"/>
      <c r="CSZ18" s="124"/>
      <c r="CTA18" s="124"/>
      <c r="CTB18" s="124"/>
      <c r="CTC18" s="124"/>
      <c r="CTD18" s="124"/>
      <c r="CTE18" s="124"/>
      <c r="CTF18" s="124"/>
      <c r="CTG18" s="124"/>
      <c r="CTH18" s="124"/>
      <c r="CTI18" s="124"/>
      <c r="CTJ18" s="124"/>
      <c r="CTK18" s="124"/>
      <c r="CTL18" s="124"/>
      <c r="CTM18" s="124"/>
      <c r="CTN18" s="124"/>
      <c r="CTO18" s="124"/>
      <c r="CTP18" s="124"/>
      <c r="CTQ18" s="124"/>
      <c r="CTR18" s="124"/>
      <c r="CTS18" s="124"/>
      <c r="CTT18" s="124"/>
      <c r="CTU18" s="124"/>
      <c r="CTV18" s="124"/>
      <c r="CTW18" s="124"/>
      <c r="CTX18" s="124"/>
      <c r="CTY18" s="124"/>
      <c r="CTZ18" s="124"/>
      <c r="CUA18" s="124"/>
      <c r="CUB18" s="124"/>
      <c r="CUC18" s="124"/>
      <c r="CUD18" s="124"/>
      <c r="CUE18" s="124"/>
      <c r="CUF18" s="124"/>
      <c r="CUG18" s="124"/>
      <c r="CUH18" s="124"/>
      <c r="CUI18" s="124"/>
      <c r="CUJ18" s="124"/>
      <c r="CUK18" s="124"/>
      <c r="CUL18" s="124"/>
      <c r="CUM18" s="124"/>
      <c r="CUN18" s="124"/>
      <c r="CUO18" s="124"/>
      <c r="CUP18" s="124"/>
      <c r="CUQ18" s="124"/>
      <c r="CUR18" s="124"/>
      <c r="CUS18" s="124"/>
      <c r="CUT18" s="124"/>
      <c r="CUU18" s="124"/>
      <c r="CUV18" s="124"/>
      <c r="CUW18" s="124"/>
      <c r="CUX18" s="124"/>
      <c r="CUY18" s="124"/>
      <c r="CUZ18" s="124"/>
      <c r="CVA18" s="124"/>
      <c r="CVB18" s="124"/>
      <c r="CVC18" s="124"/>
      <c r="CVD18" s="124"/>
      <c r="CVE18" s="124"/>
      <c r="CVF18" s="124"/>
      <c r="CVG18" s="124"/>
      <c r="CVH18" s="124"/>
      <c r="CVI18" s="124"/>
      <c r="CVJ18" s="124"/>
      <c r="CVK18" s="124"/>
      <c r="CVL18" s="124"/>
      <c r="CVM18" s="124"/>
      <c r="CVN18" s="124"/>
      <c r="CVO18" s="124"/>
      <c r="CVP18" s="124"/>
      <c r="CVQ18" s="124"/>
      <c r="CVR18" s="124"/>
      <c r="CVS18" s="124"/>
      <c r="CVT18" s="124"/>
      <c r="CVU18" s="124"/>
      <c r="CVV18" s="124"/>
      <c r="CVW18" s="124"/>
      <c r="CVX18" s="124"/>
      <c r="CVY18" s="124"/>
      <c r="CVZ18" s="124"/>
      <c r="CWA18" s="124"/>
      <c r="CWB18" s="124"/>
      <c r="CWC18" s="124"/>
      <c r="CWD18" s="124"/>
      <c r="CWE18" s="124"/>
      <c r="CWF18" s="124"/>
      <c r="CWG18" s="124"/>
      <c r="CWH18" s="124"/>
      <c r="CWI18" s="124"/>
      <c r="CWJ18" s="124"/>
      <c r="CWK18" s="124"/>
      <c r="CWL18" s="124"/>
      <c r="CWM18" s="124"/>
      <c r="CWN18" s="124"/>
      <c r="CWO18" s="124"/>
      <c r="CWP18" s="124"/>
      <c r="CWQ18" s="124"/>
      <c r="CWR18" s="124"/>
      <c r="CWS18" s="124"/>
      <c r="CWT18" s="124"/>
      <c r="CWU18" s="124"/>
      <c r="CWV18" s="124"/>
      <c r="CWW18" s="124"/>
      <c r="CWX18" s="124"/>
      <c r="CWY18" s="124"/>
      <c r="CWZ18" s="124"/>
      <c r="CXA18" s="124"/>
      <c r="CXB18" s="124"/>
      <c r="CXC18" s="124"/>
      <c r="CXD18" s="124"/>
      <c r="CXE18" s="124"/>
      <c r="CXF18" s="124"/>
      <c r="CXG18" s="124"/>
      <c r="CXH18" s="124"/>
      <c r="CXI18" s="124"/>
      <c r="CXJ18" s="124"/>
      <c r="CXK18" s="124"/>
      <c r="CXL18" s="124"/>
      <c r="CXM18" s="124"/>
      <c r="CXN18" s="124"/>
      <c r="CXO18" s="124"/>
      <c r="CXP18" s="124"/>
      <c r="CXQ18" s="124"/>
      <c r="CXR18" s="124"/>
      <c r="CXS18" s="124"/>
      <c r="CXT18" s="124"/>
      <c r="CXU18" s="124"/>
      <c r="CXV18" s="124"/>
      <c r="CXW18" s="124"/>
      <c r="CXX18" s="124"/>
      <c r="CXY18" s="124"/>
      <c r="CXZ18" s="124"/>
      <c r="CYA18" s="124"/>
      <c r="CYB18" s="124"/>
      <c r="CYC18" s="124"/>
      <c r="CYD18" s="124"/>
      <c r="CYE18" s="124"/>
      <c r="CYF18" s="124"/>
      <c r="CYG18" s="124"/>
      <c r="CYH18" s="124"/>
      <c r="CYI18" s="124"/>
      <c r="CYJ18" s="124"/>
      <c r="CYK18" s="124"/>
      <c r="CYL18" s="124"/>
      <c r="CYM18" s="124"/>
      <c r="CYN18" s="124"/>
      <c r="CYO18" s="124"/>
      <c r="CYP18" s="124"/>
      <c r="CYQ18" s="124"/>
      <c r="CYR18" s="124"/>
      <c r="CYS18" s="124"/>
      <c r="CYT18" s="124"/>
      <c r="CYU18" s="124"/>
      <c r="CYV18" s="124"/>
      <c r="CYW18" s="124"/>
      <c r="CYX18" s="124"/>
      <c r="CYY18" s="124"/>
      <c r="CYZ18" s="124"/>
      <c r="CZA18" s="124"/>
      <c r="CZB18" s="124"/>
      <c r="CZC18" s="124"/>
      <c r="CZD18" s="124"/>
      <c r="CZE18" s="124"/>
      <c r="CZF18" s="124"/>
      <c r="CZG18" s="124"/>
      <c r="CZH18" s="124"/>
      <c r="CZI18" s="124"/>
      <c r="CZJ18" s="124"/>
      <c r="CZK18" s="124"/>
      <c r="CZL18" s="124"/>
      <c r="CZM18" s="124"/>
      <c r="CZN18" s="124"/>
      <c r="CZO18" s="124"/>
      <c r="CZP18" s="124"/>
      <c r="CZQ18" s="124"/>
      <c r="CZR18" s="124"/>
      <c r="CZS18" s="124"/>
      <c r="CZT18" s="124"/>
      <c r="CZU18" s="124"/>
      <c r="CZV18" s="124"/>
      <c r="CZW18" s="124"/>
      <c r="CZX18" s="124"/>
      <c r="CZY18" s="124"/>
      <c r="CZZ18" s="124"/>
      <c r="DAA18" s="124"/>
      <c r="DAB18" s="124"/>
      <c r="DAC18" s="124"/>
      <c r="DAD18" s="124"/>
      <c r="DAE18" s="124"/>
      <c r="DAF18" s="124"/>
      <c r="DAG18" s="124"/>
      <c r="DAH18" s="124"/>
      <c r="DAI18" s="124"/>
      <c r="DAJ18" s="124"/>
      <c r="DAK18" s="124"/>
      <c r="DAL18" s="124"/>
      <c r="DAM18" s="124"/>
      <c r="DAN18" s="124"/>
      <c r="DAO18" s="124"/>
      <c r="DAP18" s="124"/>
      <c r="DAQ18" s="124"/>
      <c r="DAR18" s="124"/>
      <c r="DAS18" s="124"/>
      <c r="DAT18" s="124"/>
      <c r="DAU18" s="124"/>
      <c r="DAV18" s="124"/>
      <c r="DAW18" s="124"/>
      <c r="DAX18" s="124"/>
      <c r="DAY18" s="124"/>
      <c r="DAZ18" s="124"/>
      <c r="DBA18" s="124"/>
      <c r="DBB18" s="124"/>
      <c r="DBC18" s="124"/>
      <c r="DBD18" s="124"/>
      <c r="DBE18" s="124"/>
      <c r="DBF18" s="124"/>
      <c r="DBG18" s="124"/>
      <c r="DBH18" s="124"/>
      <c r="DBI18" s="124"/>
      <c r="DBJ18" s="124"/>
      <c r="DBK18" s="124"/>
      <c r="DBL18" s="124"/>
      <c r="DBM18" s="124"/>
      <c r="DBN18" s="124"/>
      <c r="DBO18" s="124"/>
      <c r="DBP18" s="124"/>
      <c r="DBQ18" s="124"/>
      <c r="DBR18" s="124"/>
      <c r="DBS18" s="124"/>
      <c r="DBT18" s="124"/>
      <c r="DBU18" s="124"/>
      <c r="DBV18" s="124"/>
      <c r="DBW18" s="124"/>
      <c r="DBX18" s="124"/>
      <c r="DBY18" s="124"/>
      <c r="DBZ18" s="124"/>
      <c r="DCA18" s="124"/>
      <c r="DCB18" s="124"/>
      <c r="DCC18" s="124"/>
      <c r="DCD18" s="124"/>
      <c r="DCE18" s="124"/>
      <c r="DCF18" s="124"/>
      <c r="DCG18" s="124"/>
      <c r="DCH18" s="124"/>
      <c r="DCI18" s="124"/>
      <c r="DCJ18" s="124"/>
      <c r="DCK18" s="124"/>
      <c r="DCL18" s="124"/>
      <c r="DCM18" s="124"/>
      <c r="DCN18" s="124"/>
      <c r="DCO18" s="124"/>
      <c r="DCP18" s="124"/>
      <c r="DCQ18" s="124"/>
      <c r="DCR18" s="124"/>
      <c r="DCS18" s="124"/>
      <c r="DCT18" s="124"/>
      <c r="DCU18" s="124"/>
      <c r="DCV18" s="124"/>
      <c r="DCW18" s="124"/>
      <c r="DCX18" s="124"/>
      <c r="DCY18" s="124"/>
      <c r="DCZ18" s="124"/>
      <c r="DDA18" s="124"/>
      <c r="DDB18" s="124"/>
      <c r="DDC18" s="124"/>
      <c r="DDD18" s="124"/>
      <c r="DDE18" s="124"/>
      <c r="DDF18" s="124"/>
      <c r="DDG18" s="124"/>
      <c r="DDH18" s="124"/>
      <c r="DDI18" s="124"/>
      <c r="DDJ18" s="124"/>
      <c r="DDK18" s="124"/>
      <c r="DDL18" s="124"/>
      <c r="DDM18" s="124"/>
      <c r="DDN18" s="124"/>
      <c r="DDO18" s="124"/>
      <c r="DDP18" s="124"/>
      <c r="DDQ18" s="124"/>
      <c r="DDR18" s="124"/>
      <c r="DDS18" s="124"/>
      <c r="DDT18" s="124"/>
      <c r="DDU18" s="124"/>
      <c r="DDV18" s="124"/>
      <c r="DDW18" s="124"/>
      <c r="DDX18" s="124"/>
      <c r="DDY18" s="124"/>
      <c r="DDZ18" s="124"/>
      <c r="DEA18" s="124"/>
      <c r="DEB18" s="124"/>
      <c r="DEC18" s="124"/>
      <c r="DED18" s="124"/>
      <c r="DEE18" s="124"/>
      <c r="DEF18" s="124"/>
      <c r="DEG18" s="124"/>
      <c r="DEH18" s="124"/>
      <c r="DEI18" s="124"/>
      <c r="DEJ18" s="124"/>
      <c r="DEK18" s="124"/>
      <c r="DEL18" s="124"/>
      <c r="DEM18" s="124"/>
      <c r="DEN18" s="124"/>
      <c r="DEO18" s="124"/>
      <c r="DEP18" s="124"/>
      <c r="DEQ18" s="124"/>
      <c r="DER18" s="124"/>
      <c r="DES18" s="124"/>
      <c r="DET18" s="124"/>
      <c r="DEU18" s="124"/>
      <c r="DEV18" s="124"/>
      <c r="DEW18" s="124"/>
      <c r="DEX18" s="124"/>
      <c r="DEY18" s="124"/>
      <c r="DEZ18" s="124"/>
      <c r="DFA18" s="124"/>
      <c r="DFB18" s="124"/>
      <c r="DFC18" s="124"/>
      <c r="DFD18" s="124"/>
      <c r="DFE18" s="124"/>
      <c r="DFF18" s="124"/>
      <c r="DFG18" s="124"/>
      <c r="DFH18" s="124"/>
      <c r="DFI18" s="124"/>
      <c r="DFJ18" s="124"/>
      <c r="DFK18" s="124"/>
      <c r="DFL18" s="124"/>
      <c r="DFM18" s="124"/>
      <c r="DFN18" s="124"/>
      <c r="DFO18" s="124"/>
      <c r="DFP18" s="124"/>
      <c r="DFQ18" s="124"/>
      <c r="DFR18" s="124"/>
      <c r="DFS18" s="124"/>
      <c r="DFT18" s="124"/>
      <c r="DFU18" s="124"/>
      <c r="DFV18" s="124"/>
      <c r="DFW18" s="124"/>
      <c r="DFX18" s="124"/>
      <c r="DFY18" s="124"/>
      <c r="DFZ18" s="124"/>
      <c r="DGA18" s="124"/>
      <c r="DGB18" s="124"/>
      <c r="DGC18" s="124"/>
      <c r="DGD18" s="124"/>
      <c r="DGE18" s="124"/>
      <c r="DGF18" s="124"/>
      <c r="DGG18" s="124"/>
      <c r="DGH18" s="124"/>
      <c r="DGI18" s="124"/>
      <c r="DGJ18" s="124"/>
      <c r="DGK18" s="124"/>
      <c r="DGL18" s="124"/>
      <c r="DGM18" s="124"/>
      <c r="DGN18" s="124"/>
      <c r="DGO18" s="124"/>
      <c r="DGP18" s="124"/>
      <c r="DGQ18" s="124"/>
      <c r="DGR18" s="124"/>
      <c r="DGS18" s="124"/>
      <c r="DGT18" s="124"/>
      <c r="DGU18" s="124"/>
      <c r="DGV18" s="124"/>
      <c r="DGW18" s="124"/>
      <c r="DGX18" s="124"/>
      <c r="DGY18" s="124"/>
      <c r="DGZ18" s="124"/>
      <c r="DHA18" s="124"/>
      <c r="DHB18" s="124"/>
      <c r="DHC18" s="124"/>
      <c r="DHD18" s="124"/>
      <c r="DHE18" s="124"/>
      <c r="DHF18" s="124"/>
      <c r="DHG18" s="124"/>
      <c r="DHH18" s="124"/>
      <c r="DHI18" s="124"/>
      <c r="DHJ18" s="124"/>
      <c r="DHK18" s="124"/>
      <c r="DHL18" s="124"/>
      <c r="DHM18" s="124"/>
      <c r="DHN18" s="124"/>
      <c r="DHO18" s="124"/>
      <c r="DHP18" s="124"/>
      <c r="DHQ18" s="124"/>
      <c r="DHR18" s="124"/>
      <c r="DHS18" s="124"/>
      <c r="DHT18" s="124"/>
      <c r="DHU18" s="124"/>
      <c r="DHV18" s="124"/>
      <c r="DHW18" s="124"/>
      <c r="DHX18" s="124"/>
      <c r="DHY18" s="124"/>
      <c r="DHZ18" s="124"/>
      <c r="DIA18" s="124"/>
      <c r="DIB18" s="124"/>
      <c r="DIC18" s="124"/>
      <c r="DID18" s="124"/>
      <c r="DIE18" s="124"/>
      <c r="DIF18" s="124"/>
      <c r="DIG18" s="124"/>
      <c r="DIH18" s="124"/>
      <c r="DII18" s="124"/>
      <c r="DIJ18" s="124"/>
      <c r="DIK18" s="124"/>
      <c r="DIL18" s="124"/>
      <c r="DIM18" s="124"/>
      <c r="DIN18" s="124"/>
      <c r="DIO18" s="124"/>
      <c r="DIP18" s="124"/>
      <c r="DIQ18" s="124"/>
      <c r="DIR18" s="124"/>
      <c r="DIS18" s="124"/>
      <c r="DIT18" s="124"/>
      <c r="DIU18" s="124"/>
      <c r="DIV18" s="124"/>
      <c r="DIW18" s="124"/>
      <c r="DIX18" s="124"/>
      <c r="DIY18" s="124"/>
      <c r="DIZ18" s="124"/>
      <c r="DJA18" s="124"/>
      <c r="DJB18" s="124"/>
      <c r="DJC18" s="124"/>
      <c r="DJD18" s="124"/>
      <c r="DJE18" s="124"/>
      <c r="DJF18" s="124"/>
      <c r="DJG18" s="124"/>
      <c r="DJH18" s="124"/>
      <c r="DJI18" s="124"/>
      <c r="DJJ18" s="124"/>
      <c r="DJK18" s="124"/>
      <c r="DJL18" s="124"/>
      <c r="DJM18" s="124"/>
      <c r="DJN18" s="124"/>
      <c r="DJO18" s="124"/>
      <c r="DJP18" s="124"/>
      <c r="DJQ18" s="124"/>
      <c r="DJR18" s="124"/>
      <c r="DJS18" s="124"/>
      <c r="DJT18" s="124"/>
      <c r="DJU18" s="124"/>
      <c r="DJV18" s="124"/>
      <c r="DJW18" s="124"/>
      <c r="DJX18" s="124"/>
      <c r="DJY18" s="124"/>
      <c r="DJZ18" s="124"/>
      <c r="DKA18" s="124"/>
      <c r="DKB18" s="124"/>
      <c r="DKC18" s="124"/>
      <c r="DKD18" s="124"/>
      <c r="DKE18" s="124"/>
      <c r="DKF18" s="124"/>
      <c r="DKG18" s="124"/>
      <c r="DKH18" s="124"/>
      <c r="DKI18" s="124"/>
      <c r="DKJ18" s="124"/>
      <c r="DKK18" s="124"/>
      <c r="DKL18" s="124"/>
      <c r="DKM18" s="124"/>
      <c r="DKN18" s="124"/>
      <c r="DKO18" s="124"/>
      <c r="DKP18" s="124"/>
      <c r="DKQ18" s="124"/>
      <c r="DKR18" s="124"/>
      <c r="DKS18" s="124"/>
      <c r="DKT18" s="124"/>
      <c r="DKU18" s="124"/>
      <c r="DKV18" s="124"/>
      <c r="DKW18" s="124"/>
      <c r="DKX18" s="124"/>
      <c r="DKY18" s="124"/>
      <c r="DKZ18" s="124"/>
      <c r="DLA18" s="124"/>
      <c r="DLB18" s="124"/>
      <c r="DLC18" s="124"/>
      <c r="DLD18" s="124"/>
      <c r="DLE18" s="124"/>
      <c r="DLF18" s="124"/>
      <c r="DLG18" s="124"/>
      <c r="DLH18" s="124"/>
      <c r="DLI18" s="124"/>
      <c r="DLJ18" s="124"/>
      <c r="DLK18" s="124"/>
      <c r="DLL18" s="124"/>
      <c r="DLM18" s="124"/>
      <c r="DLN18" s="124"/>
      <c r="DLO18" s="124"/>
      <c r="DLP18" s="124"/>
      <c r="DLQ18" s="124"/>
      <c r="DLR18" s="124"/>
      <c r="DLS18" s="124"/>
      <c r="DLT18" s="124"/>
      <c r="DLU18" s="124"/>
      <c r="DLV18" s="124"/>
      <c r="DLW18" s="124"/>
      <c r="DLX18" s="124"/>
      <c r="DLY18" s="124"/>
      <c r="DLZ18" s="124"/>
      <c r="DMA18" s="124"/>
      <c r="DMB18" s="124"/>
      <c r="DMC18" s="124"/>
      <c r="DMD18" s="124"/>
      <c r="DME18" s="124"/>
      <c r="DMF18" s="124"/>
      <c r="DMG18" s="124"/>
      <c r="DMH18" s="124"/>
      <c r="DMI18" s="124"/>
      <c r="DMJ18" s="124"/>
      <c r="DMK18" s="124"/>
      <c r="DML18" s="124"/>
      <c r="DMM18" s="124"/>
      <c r="DMN18" s="124"/>
      <c r="DMO18" s="124"/>
      <c r="DMP18" s="124"/>
      <c r="DMQ18" s="124"/>
      <c r="DMR18" s="124"/>
      <c r="DMS18" s="124"/>
      <c r="DMT18" s="124"/>
      <c r="DMU18" s="124"/>
      <c r="DMV18" s="124"/>
      <c r="DMW18" s="124"/>
      <c r="DMX18" s="124"/>
      <c r="DMY18" s="124"/>
      <c r="DMZ18" s="124"/>
      <c r="DNA18" s="124"/>
      <c r="DNB18" s="124"/>
      <c r="DNC18" s="124"/>
      <c r="DND18" s="124"/>
      <c r="DNE18" s="124"/>
      <c r="DNF18" s="124"/>
      <c r="DNG18" s="124"/>
      <c r="DNH18" s="124"/>
      <c r="DNI18" s="124"/>
      <c r="DNJ18" s="124"/>
      <c r="DNK18" s="124"/>
      <c r="DNL18" s="124"/>
      <c r="DNM18" s="124"/>
      <c r="DNN18" s="124"/>
      <c r="DNO18" s="124"/>
      <c r="DNP18" s="124"/>
      <c r="DNQ18" s="124"/>
      <c r="DNR18" s="124"/>
      <c r="DNS18" s="124"/>
      <c r="DNT18" s="124"/>
      <c r="DNU18" s="124"/>
      <c r="DNV18" s="124"/>
      <c r="DNW18" s="124"/>
      <c r="DNX18" s="124"/>
      <c r="DNY18" s="124"/>
      <c r="DNZ18" s="124"/>
      <c r="DOA18" s="124"/>
      <c r="DOB18" s="124"/>
      <c r="DOC18" s="124"/>
      <c r="DOD18" s="124"/>
      <c r="DOE18" s="124"/>
      <c r="DOF18" s="124"/>
      <c r="DOG18" s="124"/>
      <c r="DOH18" s="124"/>
      <c r="DOI18" s="124"/>
      <c r="DOJ18" s="124"/>
      <c r="DOK18" s="124"/>
      <c r="DOL18" s="124"/>
      <c r="DOM18" s="124"/>
      <c r="DON18" s="124"/>
      <c r="DOO18" s="124"/>
      <c r="DOP18" s="124"/>
      <c r="DOQ18" s="124"/>
      <c r="DOR18" s="124"/>
      <c r="DOS18" s="124"/>
      <c r="DOT18" s="124"/>
      <c r="DOU18" s="124"/>
      <c r="DOV18" s="124"/>
      <c r="DOW18" s="124"/>
      <c r="DOX18" s="124"/>
      <c r="DOY18" s="124"/>
      <c r="DOZ18" s="124"/>
      <c r="DPA18" s="124"/>
      <c r="DPB18" s="124"/>
      <c r="DPC18" s="124"/>
      <c r="DPD18" s="124"/>
      <c r="DPE18" s="124"/>
      <c r="DPF18" s="124"/>
      <c r="DPG18" s="124"/>
      <c r="DPH18" s="124"/>
      <c r="DPI18" s="124"/>
      <c r="DPJ18" s="124"/>
      <c r="DPK18" s="124"/>
      <c r="DPL18" s="124"/>
      <c r="DPM18" s="124"/>
      <c r="DPN18" s="124"/>
      <c r="DPO18" s="124"/>
      <c r="DPP18" s="124"/>
      <c r="DPQ18" s="124"/>
      <c r="DPR18" s="124"/>
      <c r="DPS18" s="124"/>
      <c r="DPT18" s="124"/>
      <c r="DPU18" s="124"/>
      <c r="DPV18" s="124"/>
      <c r="DPW18" s="124"/>
      <c r="DPX18" s="124"/>
      <c r="DPY18" s="124"/>
      <c r="DPZ18" s="124"/>
      <c r="DQA18" s="124"/>
      <c r="DQB18" s="124"/>
      <c r="DQC18" s="124"/>
      <c r="DQD18" s="124"/>
      <c r="DQE18" s="124"/>
      <c r="DQF18" s="124"/>
      <c r="DQG18" s="124"/>
      <c r="DQH18" s="124"/>
      <c r="DQI18" s="124"/>
      <c r="DQJ18" s="124"/>
      <c r="DQK18" s="124"/>
      <c r="DQL18" s="124"/>
      <c r="DQM18" s="124"/>
      <c r="DQN18" s="124"/>
      <c r="DQO18" s="124"/>
      <c r="DQP18" s="124"/>
      <c r="DQQ18" s="124"/>
      <c r="DQR18" s="124"/>
      <c r="DQS18" s="124"/>
      <c r="DQT18" s="124"/>
      <c r="DQU18" s="124"/>
      <c r="DQV18" s="124"/>
      <c r="DQW18" s="124"/>
      <c r="DQX18" s="124"/>
      <c r="DQY18" s="124"/>
      <c r="DQZ18" s="124"/>
      <c r="DRA18" s="124"/>
      <c r="DRB18" s="124"/>
      <c r="DRC18" s="124"/>
      <c r="DRD18" s="124"/>
      <c r="DRE18" s="124"/>
      <c r="DRF18" s="124"/>
      <c r="DRG18" s="124"/>
      <c r="DRH18" s="124"/>
      <c r="DRI18" s="124"/>
      <c r="DRJ18" s="124"/>
      <c r="DRK18" s="124"/>
      <c r="DRL18" s="124"/>
      <c r="DRM18" s="124"/>
      <c r="DRN18" s="124"/>
      <c r="DRO18" s="124"/>
      <c r="DRP18" s="124"/>
      <c r="DRQ18" s="124"/>
      <c r="DRR18" s="124"/>
      <c r="DRS18" s="124"/>
      <c r="DRT18" s="124"/>
      <c r="DRU18" s="124"/>
      <c r="DRV18" s="124"/>
      <c r="DRW18" s="124"/>
      <c r="DRX18" s="124"/>
      <c r="DRY18" s="124"/>
      <c r="DRZ18" s="124"/>
      <c r="DSA18" s="124"/>
      <c r="DSB18" s="124"/>
      <c r="DSC18" s="124"/>
      <c r="DSD18" s="124"/>
      <c r="DSE18" s="124"/>
      <c r="DSF18" s="124"/>
      <c r="DSG18" s="124"/>
      <c r="DSH18" s="124"/>
      <c r="DSI18" s="124"/>
      <c r="DSJ18" s="124"/>
      <c r="DSK18" s="124"/>
      <c r="DSL18" s="124"/>
      <c r="DSM18" s="124"/>
      <c r="DSN18" s="124"/>
      <c r="DSO18" s="124"/>
      <c r="DSP18" s="124"/>
      <c r="DSQ18" s="124"/>
      <c r="DSR18" s="124"/>
      <c r="DSS18" s="124"/>
      <c r="DST18" s="124"/>
      <c r="DSU18" s="124"/>
      <c r="DSV18" s="124"/>
      <c r="DSW18" s="124"/>
      <c r="DSX18" s="124"/>
      <c r="DSY18" s="124"/>
      <c r="DSZ18" s="124"/>
      <c r="DTA18" s="124"/>
      <c r="DTB18" s="124"/>
      <c r="DTC18" s="124"/>
      <c r="DTD18" s="124"/>
      <c r="DTE18" s="124"/>
      <c r="DTF18" s="124"/>
      <c r="DTG18" s="124"/>
      <c r="DTH18" s="124"/>
      <c r="DTI18" s="124"/>
      <c r="DTJ18" s="124"/>
      <c r="DTK18" s="124"/>
      <c r="DTL18" s="124"/>
      <c r="DTM18" s="124"/>
      <c r="DTN18" s="124"/>
      <c r="DTO18" s="124"/>
      <c r="DTP18" s="124"/>
      <c r="DTQ18" s="124"/>
      <c r="DTR18" s="124"/>
      <c r="DTS18" s="124"/>
      <c r="DTT18" s="124"/>
      <c r="DTU18" s="124"/>
      <c r="DTV18" s="124"/>
      <c r="DTW18" s="124"/>
      <c r="DTX18" s="124"/>
      <c r="DTY18" s="124"/>
      <c r="DTZ18" s="124"/>
      <c r="DUA18" s="124"/>
      <c r="DUB18" s="124"/>
      <c r="DUC18" s="124"/>
      <c r="DUD18" s="124"/>
      <c r="DUE18" s="124"/>
      <c r="DUF18" s="124"/>
      <c r="DUG18" s="124"/>
      <c r="DUH18" s="124"/>
      <c r="DUI18" s="124"/>
      <c r="DUJ18" s="124"/>
      <c r="DUK18" s="124"/>
      <c r="DUL18" s="124"/>
      <c r="DUM18" s="124"/>
      <c r="DUN18" s="124"/>
      <c r="DUO18" s="124"/>
      <c r="DUP18" s="124"/>
      <c r="DUQ18" s="124"/>
      <c r="DUR18" s="124"/>
      <c r="DUS18" s="124"/>
      <c r="DUT18" s="124"/>
      <c r="DUU18" s="124"/>
      <c r="DUV18" s="124"/>
      <c r="DUW18" s="124"/>
      <c r="DUX18" s="124"/>
      <c r="DUY18" s="124"/>
      <c r="DUZ18" s="124"/>
      <c r="DVA18" s="124"/>
      <c r="DVB18" s="124"/>
      <c r="DVC18" s="124"/>
      <c r="DVD18" s="124"/>
      <c r="DVE18" s="124"/>
      <c r="DVF18" s="124"/>
      <c r="DVG18" s="124"/>
      <c r="DVH18" s="124"/>
      <c r="DVI18" s="124"/>
      <c r="DVJ18" s="124"/>
      <c r="DVK18" s="124"/>
      <c r="DVL18" s="124"/>
      <c r="DVM18" s="124"/>
      <c r="DVN18" s="124"/>
      <c r="DVO18" s="124"/>
      <c r="DVP18" s="124"/>
      <c r="DVQ18" s="124"/>
      <c r="DVR18" s="124"/>
      <c r="DVS18" s="124"/>
      <c r="DVT18" s="124"/>
      <c r="DVU18" s="124"/>
      <c r="DVV18" s="124"/>
      <c r="DVW18" s="124"/>
      <c r="DVX18" s="124"/>
      <c r="DVY18" s="124"/>
      <c r="DVZ18" s="124"/>
      <c r="DWA18" s="124"/>
      <c r="DWB18" s="124"/>
      <c r="DWC18" s="124"/>
      <c r="DWD18" s="124"/>
      <c r="DWE18" s="124"/>
      <c r="DWF18" s="124"/>
      <c r="DWG18" s="124"/>
      <c r="DWH18" s="124"/>
      <c r="DWI18" s="124"/>
      <c r="DWJ18" s="124"/>
      <c r="DWK18" s="124"/>
      <c r="DWL18" s="124"/>
      <c r="DWM18" s="124"/>
      <c r="DWN18" s="124"/>
      <c r="DWO18" s="124"/>
      <c r="DWP18" s="124"/>
      <c r="DWQ18" s="124"/>
      <c r="DWR18" s="124"/>
      <c r="DWS18" s="124"/>
      <c r="DWT18" s="124"/>
      <c r="DWU18" s="124"/>
      <c r="DWV18" s="124"/>
      <c r="DWW18" s="124"/>
      <c r="DWX18" s="124"/>
      <c r="DWY18" s="124"/>
      <c r="DWZ18" s="124"/>
      <c r="DXA18" s="124"/>
      <c r="DXB18" s="124"/>
      <c r="DXC18" s="124"/>
      <c r="DXD18" s="124"/>
      <c r="DXE18" s="124"/>
      <c r="DXF18" s="124"/>
      <c r="DXG18" s="124"/>
      <c r="DXH18" s="124"/>
      <c r="DXI18" s="124"/>
      <c r="DXJ18" s="124"/>
      <c r="DXK18" s="124"/>
      <c r="DXL18" s="124"/>
      <c r="DXM18" s="124"/>
      <c r="DXN18" s="124"/>
      <c r="DXO18" s="124"/>
      <c r="DXP18" s="124"/>
      <c r="DXQ18" s="124"/>
      <c r="DXR18" s="124"/>
      <c r="DXS18" s="124"/>
      <c r="DXT18" s="124"/>
      <c r="DXU18" s="124"/>
      <c r="DXV18" s="124"/>
      <c r="DXW18" s="124"/>
      <c r="DXX18" s="124"/>
      <c r="DXY18" s="124"/>
      <c r="DXZ18" s="124"/>
      <c r="DYA18" s="124"/>
      <c r="DYB18" s="124"/>
      <c r="DYC18" s="124"/>
      <c r="DYD18" s="124"/>
      <c r="DYE18" s="124"/>
      <c r="DYF18" s="124"/>
      <c r="DYG18" s="124"/>
      <c r="DYH18" s="124"/>
      <c r="DYI18" s="124"/>
      <c r="DYJ18" s="124"/>
      <c r="DYK18" s="124"/>
      <c r="DYL18" s="124"/>
      <c r="DYM18" s="124"/>
      <c r="DYN18" s="124"/>
      <c r="DYO18" s="124"/>
      <c r="DYP18" s="124"/>
      <c r="DYQ18" s="124"/>
      <c r="DYR18" s="124"/>
      <c r="DYS18" s="124"/>
      <c r="DYT18" s="124"/>
      <c r="DYU18" s="124"/>
      <c r="DYV18" s="124"/>
      <c r="DYW18" s="124"/>
      <c r="DYX18" s="124"/>
      <c r="DYY18" s="124"/>
      <c r="DYZ18" s="124"/>
      <c r="DZA18" s="124"/>
      <c r="DZB18" s="124"/>
      <c r="DZC18" s="124"/>
      <c r="DZD18" s="124"/>
      <c r="DZE18" s="124"/>
      <c r="DZF18" s="124"/>
      <c r="DZG18" s="124"/>
      <c r="DZH18" s="124"/>
      <c r="DZI18" s="124"/>
      <c r="DZJ18" s="124"/>
      <c r="DZK18" s="124"/>
      <c r="DZL18" s="124"/>
      <c r="DZM18" s="124"/>
      <c r="DZN18" s="124"/>
      <c r="DZO18" s="124"/>
      <c r="DZP18" s="124"/>
      <c r="DZQ18" s="124"/>
      <c r="DZR18" s="124"/>
      <c r="DZS18" s="124"/>
      <c r="DZT18" s="124"/>
      <c r="DZU18" s="124"/>
      <c r="DZV18" s="124"/>
      <c r="DZW18" s="124"/>
      <c r="DZX18" s="124"/>
      <c r="DZY18" s="124"/>
      <c r="DZZ18" s="124"/>
      <c r="EAA18" s="124"/>
      <c r="EAB18" s="124"/>
      <c r="EAC18" s="124"/>
      <c r="EAD18" s="124"/>
      <c r="EAE18" s="124"/>
      <c r="EAF18" s="124"/>
      <c r="EAG18" s="124"/>
      <c r="EAH18" s="124"/>
      <c r="EAI18" s="124"/>
      <c r="EAJ18" s="124"/>
      <c r="EAK18" s="124"/>
      <c r="EAL18" s="124"/>
      <c r="EAM18" s="124"/>
      <c r="EAN18" s="124"/>
      <c r="EAO18" s="124"/>
      <c r="EAP18" s="124"/>
      <c r="EAQ18" s="124"/>
      <c r="EAR18" s="124"/>
      <c r="EAS18" s="124"/>
      <c r="EAT18" s="124"/>
      <c r="EAU18" s="124"/>
      <c r="EAV18" s="124"/>
      <c r="EAW18" s="124"/>
      <c r="EAX18" s="124"/>
      <c r="EAY18" s="124"/>
      <c r="EAZ18" s="124"/>
      <c r="EBA18" s="124"/>
      <c r="EBB18" s="124"/>
      <c r="EBC18" s="124"/>
      <c r="EBD18" s="124"/>
      <c r="EBE18" s="124"/>
      <c r="EBF18" s="124"/>
      <c r="EBG18" s="124"/>
      <c r="EBH18" s="124"/>
      <c r="EBI18" s="124"/>
      <c r="EBJ18" s="124"/>
      <c r="EBK18" s="124"/>
      <c r="EBL18" s="124"/>
      <c r="EBM18" s="124"/>
      <c r="EBN18" s="124"/>
      <c r="EBO18" s="124"/>
      <c r="EBP18" s="124"/>
      <c r="EBQ18" s="124"/>
      <c r="EBR18" s="124"/>
      <c r="EBS18" s="124"/>
      <c r="EBT18" s="124"/>
      <c r="EBU18" s="124"/>
      <c r="EBV18" s="124"/>
      <c r="EBW18" s="124"/>
      <c r="EBX18" s="124"/>
      <c r="EBY18" s="124"/>
      <c r="EBZ18" s="124"/>
      <c r="ECA18" s="124"/>
      <c r="ECB18" s="124"/>
      <c r="ECC18" s="124"/>
      <c r="ECD18" s="124"/>
      <c r="ECE18" s="124"/>
      <c r="ECF18" s="124"/>
      <c r="ECG18" s="124"/>
      <c r="ECH18" s="124"/>
      <c r="ECI18" s="124"/>
      <c r="ECJ18" s="124"/>
      <c r="ECK18" s="124"/>
      <c r="ECL18" s="124"/>
      <c r="ECM18" s="124"/>
      <c r="ECN18" s="124"/>
      <c r="ECO18" s="124"/>
      <c r="ECP18" s="124"/>
      <c r="ECQ18" s="124"/>
      <c r="ECR18" s="124"/>
      <c r="ECS18" s="124"/>
      <c r="ECT18" s="124"/>
      <c r="ECU18" s="124"/>
      <c r="ECV18" s="124"/>
      <c r="ECW18" s="124"/>
      <c r="ECX18" s="124"/>
      <c r="ECY18" s="124"/>
      <c r="ECZ18" s="124"/>
      <c r="EDA18" s="124"/>
      <c r="EDB18" s="124"/>
      <c r="EDC18" s="124"/>
      <c r="EDD18" s="124"/>
      <c r="EDE18" s="124"/>
      <c r="EDF18" s="124"/>
      <c r="EDG18" s="124"/>
      <c r="EDH18" s="124"/>
      <c r="EDI18" s="124"/>
      <c r="EDJ18" s="124"/>
      <c r="EDK18" s="124"/>
      <c r="EDL18" s="124"/>
      <c r="EDM18" s="124"/>
      <c r="EDN18" s="124"/>
      <c r="EDO18" s="124"/>
      <c r="EDP18" s="124"/>
      <c r="EDQ18" s="124"/>
      <c r="EDR18" s="124"/>
      <c r="EDS18" s="124"/>
      <c r="EDT18" s="124"/>
      <c r="EDU18" s="124"/>
      <c r="EDV18" s="124"/>
      <c r="EDW18" s="124"/>
      <c r="EDX18" s="124"/>
      <c r="EDY18" s="124"/>
      <c r="EDZ18" s="124"/>
      <c r="EEA18" s="124"/>
      <c r="EEB18" s="124"/>
      <c r="EEC18" s="124"/>
      <c r="EED18" s="124"/>
      <c r="EEE18" s="124"/>
      <c r="EEF18" s="124"/>
      <c r="EEG18" s="124"/>
      <c r="EEH18" s="124"/>
      <c r="EEI18" s="124"/>
      <c r="EEJ18" s="124"/>
      <c r="EEK18" s="124"/>
      <c r="EEL18" s="124"/>
      <c r="EEM18" s="124"/>
      <c r="EEN18" s="124"/>
      <c r="EEO18" s="124"/>
      <c r="EEP18" s="124"/>
      <c r="EEQ18" s="124"/>
      <c r="EER18" s="124"/>
      <c r="EES18" s="124"/>
      <c r="EET18" s="124"/>
      <c r="EEU18" s="124"/>
      <c r="EEV18" s="124"/>
      <c r="EEW18" s="124"/>
      <c r="EEX18" s="124"/>
      <c r="EEY18" s="124"/>
      <c r="EEZ18" s="124"/>
      <c r="EFA18" s="124"/>
      <c r="EFB18" s="124"/>
      <c r="EFC18" s="124"/>
      <c r="EFD18" s="124"/>
      <c r="EFE18" s="124"/>
      <c r="EFF18" s="124"/>
      <c r="EFG18" s="124"/>
      <c r="EFH18" s="124"/>
      <c r="EFI18" s="124"/>
      <c r="EFJ18" s="124"/>
      <c r="EFK18" s="124"/>
      <c r="EFL18" s="124"/>
      <c r="EFM18" s="124"/>
      <c r="EFN18" s="124"/>
      <c r="EFO18" s="124"/>
      <c r="EFP18" s="124"/>
      <c r="EFQ18" s="124"/>
      <c r="EFR18" s="124"/>
      <c r="EFS18" s="124"/>
      <c r="EFT18" s="124"/>
      <c r="EFU18" s="124"/>
      <c r="EFV18" s="124"/>
      <c r="EFW18" s="124"/>
      <c r="EFX18" s="124"/>
      <c r="EFY18" s="124"/>
      <c r="EFZ18" s="124"/>
      <c r="EGA18" s="124"/>
      <c r="EGB18" s="124"/>
      <c r="EGC18" s="124"/>
      <c r="EGD18" s="124"/>
      <c r="EGE18" s="124"/>
      <c r="EGF18" s="124"/>
      <c r="EGG18" s="124"/>
      <c r="EGH18" s="124"/>
      <c r="EGI18" s="124"/>
      <c r="EGJ18" s="124"/>
      <c r="EGK18" s="124"/>
      <c r="EGL18" s="124"/>
      <c r="EGM18" s="124"/>
      <c r="EGN18" s="124"/>
      <c r="EGO18" s="124"/>
      <c r="EGP18" s="124"/>
      <c r="EGQ18" s="124"/>
      <c r="EGR18" s="124"/>
      <c r="EGS18" s="124"/>
      <c r="EGT18" s="124"/>
      <c r="EGU18" s="124"/>
      <c r="EGV18" s="124"/>
      <c r="EGW18" s="124"/>
      <c r="EGX18" s="124"/>
      <c r="EGY18" s="124"/>
      <c r="EGZ18" s="124"/>
      <c r="EHA18" s="124"/>
      <c r="EHB18" s="124"/>
      <c r="EHC18" s="124"/>
      <c r="EHD18" s="124"/>
      <c r="EHE18" s="124"/>
      <c r="EHF18" s="124"/>
      <c r="EHG18" s="124"/>
      <c r="EHH18" s="124"/>
      <c r="EHI18" s="124"/>
      <c r="EHJ18" s="124"/>
      <c r="EHK18" s="124"/>
      <c r="EHL18" s="124"/>
      <c r="EHM18" s="124"/>
      <c r="EHN18" s="124"/>
      <c r="EHO18" s="124"/>
      <c r="EHP18" s="124"/>
      <c r="EHQ18" s="124"/>
      <c r="EHR18" s="124"/>
      <c r="EHS18" s="124"/>
      <c r="EHT18" s="124"/>
      <c r="EHU18" s="124"/>
      <c r="EHV18" s="124"/>
      <c r="EHW18" s="124"/>
      <c r="EHX18" s="124"/>
      <c r="EHY18" s="124"/>
      <c r="EHZ18" s="124"/>
      <c r="EIA18" s="124"/>
      <c r="EIB18" s="124"/>
      <c r="EIC18" s="124"/>
      <c r="EID18" s="124"/>
      <c r="EIE18" s="124"/>
      <c r="EIF18" s="124"/>
      <c r="EIG18" s="124"/>
      <c r="EIH18" s="124"/>
      <c r="EII18" s="124"/>
      <c r="EIJ18" s="124"/>
      <c r="EIK18" s="124"/>
      <c r="EIL18" s="124"/>
      <c r="EIM18" s="124"/>
      <c r="EIN18" s="124"/>
      <c r="EIO18" s="124"/>
      <c r="EIP18" s="124"/>
      <c r="EIQ18" s="124"/>
      <c r="EIR18" s="124"/>
      <c r="EIS18" s="124"/>
      <c r="EIT18" s="124"/>
      <c r="EIU18" s="124"/>
      <c r="EIV18" s="124"/>
      <c r="EIW18" s="124"/>
      <c r="EIX18" s="124"/>
      <c r="EIY18" s="124"/>
      <c r="EIZ18" s="124"/>
      <c r="EJA18" s="124"/>
      <c r="EJB18" s="124"/>
      <c r="EJC18" s="124"/>
      <c r="EJD18" s="124"/>
      <c r="EJE18" s="124"/>
      <c r="EJF18" s="124"/>
      <c r="EJG18" s="124"/>
      <c r="EJH18" s="124"/>
      <c r="EJI18" s="124"/>
      <c r="EJJ18" s="124"/>
      <c r="EJK18" s="124"/>
      <c r="EJL18" s="124"/>
      <c r="EJM18" s="124"/>
      <c r="EJN18" s="124"/>
      <c r="EJO18" s="124"/>
      <c r="EJP18" s="124"/>
      <c r="EJQ18" s="124"/>
      <c r="EJR18" s="124"/>
      <c r="EJS18" s="124"/>
      <c r="EJT18" s="124"/>
      <c r="EJU18" s="124"/>
      <c r="EJV18" s="124"/>
      <c r="EJW18" s="124"/>
      <c r="EJX18" s="124"/>
      <c r="EJY18" s="124"/>
      <c r="EJZ18" s="124"/>
      <c r="EKA18" s="124"/>
      <c r="EKB18" s="124"/>
      <c r="EKC18" s="124"/>
      <c r="EKD18" s="124"/>
      <c r="EKE18" s="124"/>
      <c r="EKF18" s="124"/>
      <c r="EKG18" s="124"/>
      <c r="EKH18" s="124"/>
      <c r="EKI18" s="124"/>
      <c r="EKJ18" s="124"/>
      <c r="EKK18" s="124"/>
      <c r="EKL18" s="124"/>
      <c r="EKM18" s="124"/>
      <c r="EKN18" s="124"/>
      <c r="EKO18" s="124"/>
      <c r="EKP18" s="124"/>
      <c r="EKQ18" s="124"/>
      <c r="EKR18" s="124"/>
      <c r="EKS18" s="124"/>
      <c r="EKT18" s="124"/>
      <c r="EKU18" s="124"/>
      <c r="EKV18" s="124"/>
      <c r="EKW18" s="124"/>
      <c r="EKX18" s="124"/>
      <c r="EKY18" s="124"/>
      <c r="EKZ18" s="124"/>
      <c r="ELA18" s="124"/>
      <c r="ELB18" s="124"/>
      <c r="ELC18" s="124"/>
      <c r="ELD18" s="124"/>
      <c r="ELE18" s="124"/>
      <c r="ELF18" s="124"/>
      <c r="ELG18" s="124"/>
      <c r="ELH18" s="124"/>
      <c r="ELI18" s="124"/>
      <c r="ELJ18" s="124"/>
      <c r="ELK18" s="124"/>
      <c r="ELL18" s="124"/>
      <c r="ELM18" s="124"/>
      <c r="ELN18" s="124"/>
      <c r="ELO18" s="124"/>
      <c r="ELP18" s="124"/>
      <c r="ELQ18" s="124"/>
      <c r="ELR18" s="124"/>
      <c r="ELS18" s="124"/>
      <c r="ELT18" s="124"/>
      <c r="ELU18" s="124"/>
      <c r="ELV18" s="124"/>
      <c r="ELW18" s="124"/>
      <c r="ELX18" s="124"/>
      <c r="ELY18" s="124"/>
      <c r="ELZ18" s="124"/>
      <c r="EMA18" s="124"/>
      <c r="EMB18" s="124"/>
      <c r="EMC18" s="124"/>
      <c r="EMD18" s="124"/>
      <c r="EME18" s="124"/>
      <c r="EMF18" s="124"/>
      <c r="EMG18" s="124"/>
      <c r="EMH18" s="124"/>
      <c r="EMI18" s="124"/>
      <c r="EMJ18" s="124"/>
      <c r="EMK18" s="124"/>
      <c r="EML18" s="124"/>
      <c r="EMM18" s="124"/>
      <c r="EMN18" s="124"/>
      <c r="EMO18" s="124"/>
      <c r="EMP18" s="124"/>
      <c r="EMQ18" s="124"/>
      <c r="EMR18" s="124"/>
      <c r="EMS18" s="124"/>
      <c r="EMT18" s="124"/>
      <c r="EMU18" s="124"/>
      <c r="EMV18" s="124"/>
      <c r="EMW18" s="124"/>
      <c r="EMX18" s="124"/>
      <c r="EMY18" s="124"/>
      <c r="EMZ18" s="124"/>
      <c r="ENA18" s="124"/>
      <c r="ENB18" s="124"/>
      <c r="ENC18" s="124"/>
      <c r="END18" s="124"/>
      <c r="ENE18" s="124"/>
      <c r="ENF18" s="124"/>
      <c r="ENG18" s="124"/>
      <c r="ENH18" s="124"/>
      <c r="ENI18" s="124"/>
      <c r="ENJ18" s="124"/>
      <c r="ENK18" s="124"/>
      <c r="ENL18" s="124"/>
      <c r="ENM18" s="124"/>
      <c r="ENN18" s="124"/>
      <c r="ENO18" s="124"/>
      <c r="ENP18" s="124"/>
      <c r="ENQ18" s="124"/>
      <c r="ENR18" s="124"/>
      <c r="ENS18" s="124"/>
      <c r="ENT18" s="124"/>
      <c r="ENU18" s="124"/>
      <c r="ENV18" s="124"/>
      <c r="ENW18" s="124"/>
      <c r="ENX18" s="124"/>
      <c r="ENY18" s="124"/>
      <c r="ENZ18" s="124"/>
      <c r="EOA18" s="124"/>
      <c r="EOB18" s="124"/>
      <c r="EOC18" s="124"/>
      <c r="EOD18" s="124"/>
      <c r="EOE18" s="124"/>
      <c r="EOF18" s="124"/>
      <c r="EOG18" s="124"/>
      <c r="EOH18" s="124"/>
      <c r="EOI18" s="124"/>
      <c r="EOJ18" s="124"/>
      <c r="EOK18" s="124"/>
      <c r="EOL18" s="124"/>
      <c r="EOM18" s="124"/>
      <c r="EON18" s="124"/>
      <c r="EOO18" s="124"/>
      <c r="EOP18" s="124"/>
      <c r="EOQ18" s="124"/>
      <c r="EOR18" s="124"/>
      <c r="EOS18" s="124"/>
      <c r="EOT18" s="124"/>
      <c r="EOU18" s="124"/>
      <c r="EOV18" s="124"/>
      <c r="EOW18" s="124"/>
      <c r="EOX18" s="124"/>
      <c r="EOY18" s="124"/>
      <c r="EOZ18" s="124"/>
      <c r="EPA18" s="124"/>
      <c r="EPB18" s="124"/>
      <c r="EPC18" s="124"/>
      <c r="EPD18" s="124"/>
      <c r="EPE18" s="124"/>
      <c r="EPF18" s="124"/>
      <c r="EPG18" s="124"/>
      <c r="EPH18" s="124"/>
      <c r="EPI18" s="124"/>
      <c r="EPJ18" s="124"/>
      <c r="EPK18" s="124"/>
      <c r="EPL18" s="124"/>
      <c r="EPM18" s="124"/>
      <c r="EPN18" s="124"/>
      <c r="EPO18" s="124"/>
      <c r="EPP18" s="124"/>
      <c r="EPQ18" s="124"/>
      <c r="EPR18" s="124"/>
      <c r="EPS18" s="124"/>
      <c r="EPT18" s="124"/>
      <c r="EPU18" s="124"/>
      <c r="EPV18" s="124"/>
      <c r="EPW18" s="124"/>
      <c r="EPX18" s="124"/>
      <c r="EPY18" s="124"/>
      <c r="EPZ18" s="124"/>
      <c r="EQA18" s="124"/>
      <c r="EQB18" s="124"/>
      <c r="EQC18" s="124"/>
      <c r="EQD18" s="124"/>
      <c r="EQE18" s="124"/>
      <c r="EQF18" s="124"/>
      <c r="EQG18" s="124"/>
      <c r="EQH18" s="124"/>
      <c r="EQI18" s="124"/>
      <c r="EQJ18" s="124"/>
      <c r="EQK18" s="124"/>
      <c r="EQL18" s="124"/>
      <c r="EQM18" s="124"/>
      <c r="EQN18" s="124"/>
      <c r="EQO18" s="124"/>
      <c r="EQP18" s="124"/>
      <c r="EQQ18" s="124"/>
      <c r="EQR18" s="124"/>
      <c r="EQS18" s="124"/>
      <c r="EQT18" s="124"/>
      <c r="EQU18" s="124"/>
      <c r="EQV18" s="124"/>
      <c r="EQW18" s="124"/>
      <c r="EQX18" s="124"/>
      <c r="EQY18" s="124"/>
      <c r="EQZ18" s="124"/>
      <c r="ERA18" s="124"/>
      <c r="ERB18" s="124"/>
      <c r="ERC18" s="124"/>
      <c r="ERD18" s="124"/>
      <c r="ERE18" s="124"/>
      <c r="ERF18" s="124"/>
      <c r="ERG18" s="124"/>
      <c r="ERH18" s="124"/>
      <c r="ERI18" s="124"/>
      <c r="ERJ18" s="124"/>
      <c r="ERK18" s="124"/>
      <c r="ERL18" s="124"/>
      <c r="ERM18" s="124"/>
      <c r="ERN18" s="124"/>
      <c r="ERO18" s="124"/>
      <c r="ERP18" s="124"/>
      <c r="ERQ18" s="124"/>
      <c r="ERR18" s="124"/>
      <c r="ERS18" s="124"/>
      <c r="ERT18" s="124"/>
      <c r="ERU18" s="124"/>
      <c r="ERV18" s="124"/>
      <c r="ERW18" s="124"/>
      <c r="ERX18" s="124"/>
      <c r="ERY18" s="124"/>
      <c r="ERZ18" s="124"/>
      <c r="ESA18" s="124"/>
      <c r="ESB18" s="124"/>
      <c r="ESC18" s="124"/>
      <c r="ESD18" s="124"/>
      <c r="ESE18" s="124"/>
      <c r="ESF18" s="124"/>
      <c r="ESG18" s="124"/>
      <c r="ESH18" s="124"/>
      <c r="ESI18" s="124"/>
      <c r="ESJ18" s="124"/>
      <c r="ESK18" s="124"/>
      <c r="ESL18" s="124"/>
      <c r="ESM18" s="124"/>
      <c r="ESN18" s="124"/>
      <c r="ESO18" s="124"/>
      <c r="ESP18" s="124"/>
      <c r="ESQ18" s="124"/>
      <c r="ESR18" s="124"/>
      <c r="ESS18" s="124"/>
      <c r="EST18" s="124"/>
      <c r="ESU18" s="124"/>
      <c r="ESV18" s="124"/>
      <c r="ESW18" s="124"/>
      <c r="ESX18" s="124"/>
      <c r="ESY18" s="124"/>
      <c r="ESZ18" s="124"/>
      <c r="ETA18" s="124"/>
      <c r="ETB18" s="124"/>
      <c r="ETC18" s="124"/>
      <c r="ETD18" s="124"/>
      <c r="ETE18" s="124"/>
      <c r="ETF18" s="124"/>
      <c r="ETG18" s="124"/>
      <c r="ETH18" s="124"/>
      <c r="ETI18" s="124"/>
      <c r="ETJ18" s="124"/>
      <c r="ETK18" s="124"/>
      <c r="ETL18" s="124"/>
      <c r="ETM18" s="124"/>
      <c r="ETN18" s="124"/>
      <c r="ETO18" s="124"/>
      <c r="ETP18" s="124"/>
      <c r="ETQ18" s="124"/>
      <c r="ETR18" s="124"/>
      <c r="ETS18" s="124"/>
      <c r="ETT18" s="124"/>
      <c r="ETU18" s="124"/>
      <c r="ETV18" s="124"/>
      <c r="ETW18" s="124"/>
      <c r="ETX18" s="124"/>
      <c r="ETY18" s="124"/>
      <c r="ETZ18" s="124"/>
      <c r="EUA18" s="124"/>
      <c r="EUB18" s="124"/>
      <c r="EUC18" s="124"/>
      <c r="EUD18" s="124"/>
      <c r="EUE18" s="124"/>
      <c r="EUF18" s="124"/>
      <c r="EUG18" s="124"/>
      <c r="EUH18" s="124"/>
      <c r="EUI18" s="124"/>
      <c r="EUJ18" s="124"/>
      <c r="EUK18" s="124"/>
      <c r="EUL18" s="124"/>
      <c r="EUM18" s="124"/>
      <c r="EUN18" s="124"/>
      <c r="EUO18" s="124"/>
      <c r="EUP18" s="124"/>
      <c r="EUQ18" s="124"/>
      <c r="EUR18" s="124"/>
      <c r="EUS18" s="124"/>
      <c r="EUT18" s="124"/>
      <c r="EUU18" s="124"/>
      <c r="EUV18" s="124"/>
      <c r="EUW18" s="124"/>
      <c r="EUX18" s="124"/>
      <c r="EUY18" s="124"/>
      <c r="EUZ18" s="124"/>
      <c r="EVA18" s="124"/>
      <c r="EVB18" s="124"/>
      <c r="EVC18" s="124"/>
      <c r="EVD18" s="124"/>
      <c r="EVE18" s="124"/>
      <c r="EVF18" s="124"/>
      <c r="EVG18" s="124"/>
      <c r="EVH18" s="124"/>
      <c r="EVI18" s="124"/>
      <c r="EVJ18" s="124"/>
      <c r="EVK18" s="124"/>
      <c r="EVL18" s="124"/>
      <c r="EVM18" s="124"/>
      <c r="EVN18" s="124"/>
      <c r="EVO18" s="124"/>
      <c r="EVP18" s="124"/>
      <c r="EVQ18" s="124"/>
      <c r="EVR18" s="124"/>
      <c r="EVS18" s="124"/>
      <c r="EVT18" s="124"/>
      <c r="EVU18" s="124"/>
      <c r="EVV18" s="124"/>
      <c r="EVW18" s="124"/>
      <c r="EVX18" s="124"/>
      <c r="EVY18" s="124"/>
      <c r="EVZ18" s="124"/>
      <c r="EWA18" s="124"/>
      <c r="EWB18" s="124"/>
      <c r="EWC18" s="124"/>
      <c r="EWD18" s="124"/>
      <c r="EWE18" s="124"/>
      <c r="EWF18" s="124"/>
      <c r="EWG18" s="124"/>
      <c r="EWH18" s="124"/>
      <c r="EWI18" s="124"/>
      <c r="EWJ18" s="124"/>
      <c r="EWK18" s="124"/>
      <c r="EWL18" s="124"/>
      <c r="EWM18" s="124"/>
      <c r="EWN18" s="124"/>
      <c r="EWO18" s="124"/>
      <c r="EWP18" s="124"/>
      <c r="EWQ18" s="124"/>
      <c r="EWR18" s="124"/>
      <c r="EWS18" s="124"/>
      <c r="EWT18" s="124"/>
      <c r="EWU18" s="124"/>
      <c r="EWV18" s="124"/>
      <c r="EWW18" s="124"/>
      <c r="EWX18" s="124"/>
      <c r="EWY18" s="124"/>
      <c r="EWZ18" s="124"/>
      <c r="EXA18" s="124"/>
      <c r="EXB18" s="124"/>
      <c r="EXC18" s="124"/>
      <c r="EXD18" s="124"/>
      <c r="EXE18" s="124"/>
      <c r="EXF18" s="124"/>
      <c r="EXG18" s="124"/>
      <c r="EXH18" s="124"/>
      <c r="EXI18" s="124"/>
      <c r="EXJ18" s="124"/>
      <c r="EXK18" s="124"/>
      <c r="EXL18" s="124"/>
      <c r="EXM18" s="124"/>
      <c r="EXN18" s="124"/>
      <c r="EXO18" s="124"/>
      <c r="EXP18" s="124"/>
      <c r="EXQ18" s="124"/>
      <c r="EXR18" s="124"/>
      <c r="EXS18" s="124"/>
      <c r="EXT18" s="124"/>
      <c r="EXU18" s="124"/>
      <c r="EXV18" s="124"/>
      <c r="EXW18" s="124"/>
      <c r="EXX18" s="124"/>
      <c r="EXY18" s="124"/>
      <c r="EXZ18" s="124"/>
      <c r="EYA18" s="124"/>
      <c r="EYB18" s="124"/>
      <c r="EYC18" s="124"/>
      <c r="EYD18" s="124"/>
      <c r="EYE18" s="124"/>
      <c r="EYF18" s="124"/>
      <c r="EYG18" s="124"/>
      <c r="EYH18" s="124"/>
      <c r="EYI18" s="124"/>
      <c r="EYJ18" s="124"/>
      <c r="EYK18" s="124"/>
      <c r="EYL18" s="124"/>
      <c r="EYM18" s="124"/>
      <c r="EYN18" s="124"/>
      <c r="EYO18" s="124"/>
      <c r="EYP18" s="124"/>
      <c r="EYQ18" s="124"/>
      <c r="EYR18" s="124"/>
      <c r="EYS18" s="124"/>
      <c r="EYT18" s="124"/>
      <c r="EYU18" s="124"/>
      <c r="EYV18" s="124"/>
      <c r="EYW18" s="124"/>
      <c r="EYX18" s="124"/>
      <c r="EYY18" s="124"/>
      <c r="EYZ18" s="124"/>
      <c r="EZA18" s="124"/>
      <c r="EZB18" s="124"/>
      <c r="EZC18" s="124"/>
      <c r="EZD18" s="124"/>
      <c r="EZE18" s="124"/>
      <c r="EZF18" s="124"/>
      <c r="EZG18" s="124"/>
      <c r="EZH18" s="124"/>
      <c r="EZI18" s="124"/>
      <c r="EZJ18" s="124"/>
      <c r="EZK18" s="124"/>
      <c r="EZL18" s="124"/>
      <c r="EZM18" s="124"/>
      <c r="EZN18" s="124"/>
      <c r="EZO18" s="124"/>
      <c r="EZP18" s="124"/>
      <c r="EZQ18" s="124"/>
      <c r="EZR18" s="124"/>
      <c r="EZS18" s="124"/>
      <c r="EZT18" s="124"/>
      <c r="EZU18" s="124"/>
      <c r="EZV18" s="124"/>
      <c r="EZW18" s="124"/>
      <c r="EZX18" s="124"/>
      <c r="EZY18" s="124"/>
      <c r="EZZ18" s="124"/>
      <c r="FAA18" s="124"/>
      <c r="FAB18" s="124"/>
      <c r="FAC18" s="124"/>
      <c r="FAD18" s="124"/>
      <c r="FAE18" s="124"/>
      <c r="FAF18" s="124"/>
      <c r="FAG18" s="124"/>
      <c r="FAH18" s="124"/>
      <c r="FAI18" s="124"/>
      <c r="FAJ18" s="124"/>
      <c r="FAK18" s="124"/>
      <c r="FAL18" s="124"/>
      <c r="FAM18" s="124"/>
      <c r="FAN18" s="124"/>
      <c r="FAO18" s="124"/>
      <c r="FAP18" s="124"/>
      <c r="FAQ18" s="124"/>
      <c r="FAR18" s="124"/>
      <c r="FAS18" s="124"/>
      <c r="FAT18" s="124"/>
      <c r="FAU18" s="124"/>
      <c r="FAV18" s="124"/>
      <c r="FAW18" s="124"/>
      <c r="FAX18" s="124"/>
      <c r="FAY18" s="124"/>
      <c r="FAZ18" s="124"/>
      <c r="FBA18" s="124"/>
      <c r="FBB18" s="124"/>
      <c r="FBC18" s="124"/>
      <c r="FBD18" s="124"/>
      <c r="FBE18" s="124"/>
      <c r="FBF18" s="124"/>
      <c r="FBG18" s="124"/>
      <c r="FBH18" s="124"/>
      <c r="FBI18" s="124"/>
      <c r="FBJ18" s="124"/>
      <c r="FBK18" s="124"/>
      <c r="FBL18" s="124"/>
      <c r="FBM18" s="124"/>
      <c r="FBN18" s="124"/>
      <c r="FBO18" s="124"/>
      <c r="FBP18" s="124"/>
      <c r="FBQ18" s="124"/>
      <c r="FBR18" s="124"/>
      <c r="FBS18" s="124"/>
      <c r="FBT18" s="124"/>
      <c r="FBU18" s="124"/>
      <c r="FBV18" s="124"/>
      <c r="FBW18" s="124"/>
      <c r="FBX18" s="124"/>
      <c r="FBY18" s="124"/>
      <c r="FBZ18" s="124"/>
      <c r="FCA18" s="124"/>
      <c r="FCB18" s="124"/>
      <c r="FCC18" s="124"/>
      <c r="FCD18" s="124"/>
      <c r="FCE18" s="124"/>
      <c r="FCF18" s="124"/>
      <c r="FCG18" s="124"/>
      <c r="FCH18" s="124"/>
      <c r="FCI18" s="124"/>
      <c r="FCJ18" s="124"/>
      <c r="FCK18" s="124"/>
      <c r="FCL18" s="124"/>
      <c r="FCM18" s="124"/>
      <c r="FCN18" s="124"/>
      <c r="FCO18" s="124"/>
      <c r="FCP18" s="124"/>
      <c r="FCQ18" s="124"/>
      <c r="FCR18" s="124"/>
      <c r="FCS18" s="124"/>
      <c r="FCT18" s="124"/>
      <c r="FCU18" s="124"/>
      <c r="FCV18" s="124"/>
      <c r="FCW18" s="124"/>
      <c r="FCX18" s="124"/>
      <c r="FCY18" s="124"/>
      <c r="FCZ18" s="124"/>
      <c r="FDA18" s="124"/>
      <c r="FDB18" s="124"/>
      <c r="FDC18" s="124"/>
      <c r="FDD18" s="124"/>
      <c r="FDE18" s="124"/>
      <c r="FDF18" s="124"/>
      <c r="FDG18" s="124"/>
      <c r="FDH18" s="124"/>
      <c r="FDI18" s="124"/>
      <c r="FDJ18" s="124"/>
      <c r="FDK18" s="124"/>
      <c r="FDL18" s="124"/>
      <c r="FDM18" s="124"/>
      <c r="FDN18" s="124"/>
      <c r="FDO18" s="124"/>
      <c r="FDP18" s="124"/>
      <c r="FDQ18" s="124"/>
      <c r="FDR18" s="124"/>
      <c r="FDS18" s="124"/>
      <c r="FDT18" s="124"/>
      <c r="FDU18" s="124"/>
      <c r="FDV18" s="124"/>
      <c r="FDW18" s="124"/>
      <c r="FDX18" s="124"/>
      <c r="FDY18" s="124"/>
      <c r="FDZ18" s="124"/>
      <c r="FEA18" s="124"/>
      <c r="FEB18" s="124"/>
      <c r="FEC18" s="124"/>
      <c r="FED18" s="124"/>
      <c r="FEE18" s="124"/>
      <c r="FEF18" s="124"/>
      <c r="FEG18" s="124"/>
      <c r="FEH18" s="124"/>
      <c r="FEI18" s="124"/>
      <c r="FEJ18" s="124"/>
      <c r="FEK18" s="124"/>
      <c r="FEL18" s="124"/>
      <c r="FEM18" s="124"/>
      <c r="FEN18" s="124"/>
      <c r="FEO18" s="124"/>
      <c r="FEP18" s="124"/>
      <c r="FEQ18" s="124"/>
      <c r="FER18" s="124"/>
      <c r="FES18" s="124"/>
      <c r="FET18" s="124"/>
      <c r="FEU18" s="124"/>
      <c r="FEV18" s="124"/>
      <c r="FEW18" s="124"/>
      <c r="FEX18" s="124"/>
      <c r="FEY18" s="124"/>
      <c r="FEZ18" s="124"/>
      <c r="FFA18" s="124"/>
      <c r="FFB18" s="124"/>
      <c r="FFC18" s="124"/>
      <c r="FFD18" s="124"/>
      <c r="FFE18" s="124"/>
      <c r="FFF18" s="124"/>
      <c r="FFG18" s="124"/>
      <c r="FFH18" s="124"/>
      <c r="FFI18" s="124"/>
      <c r="FFJ18" s="124"/>
      <c r="FFK18" s="124"/>
      <c r="FFL18" s="124"/>
      <c r="FFM18" s="124"/>
      <c r="FFN18" s="124"/>
      <c r="FFO18" s="124"/>
      <c r="FFP18" s="124"/>
      <c r="FFQ18" s="124"/>
      <c r="FFR18" s="124"/>
      <c r="FFS18" s="124"/>
      <c r="FFT18" s="124"/>
      <c r="FFU18" s="124"/>
      <c r="FFV18" s="124"/>
      <c r="FFW18" s="124"/>
      <c r="FFX18" s="124"/>
      <c r="FFY18" s="124"/>
      <c r="FFZ18" s="124"/>
      <c r="FGA18" s="124"/>
      <c r="FGB18" s="124"/>
      <c r="FGC18" s="124"/>
      <c r="FGD18" s="124"/>
      <c r="FGE18" s="124"/>
      <c r="FGF18" s="124"/>
      <c r="FGG18" s="124"/>
      <c r="FGH18" s="124"/>
      <c r="FGI18" s="124"/>
      <c r="FGJ18" s="124"/>
      <c r="FGK18" s="124"/>
      <c r="FGL18" s="124"/>
      <c r="FGM18" s="124"/>
      <c r="FGN18" s="124"/>
      <c r="FGO18" s="124"/>
      <c r="FGP18" s="124"/>
      <c r="FGQ18" s="124"/>
      <c r="FGR18" s="124"/>
      <c r="FGS18" s="124"/>
      <c r="FGT18" s="124"/>
      <c r="FGU18" s="124"/>
      <c r="FGV18" s="124"/>
      <c r="FGW18" s="124"/>
      <c r="FGX18" s="124"/>
      <c r="FGY18" s="124"/>
      <c r="FGZ18" s="124"/>
      <c r="FHA18" s="124"/>
      <c r="FHB18" s="124"/>
      <c r="FHC18" s="124"/>
      <c r="FHD18" s="124"/>
      <c r="FHE18" s="124"/>
      <c r="FHF18" s="124"/>
      <c r="FHG18" s="124"/>
      <c r="FHH18" s="124"/>
      <c r="FHI18" s="124"/>
      <c r="FHJ18" s="124"/>
      <c r="FHK18" s="124"/>
      <c r="FHL18" s="124"/>
      <c r="FHM18" s="124"/>
      <c r="FHN18" s="124"/>
      <c r="FHO18" s="124"/>
      <c r="FHP18" s="124"/>
      <c r="FHQ18" s="124"/>
      <c r="FHR18" s="124"/>
      <c r="FHS18" s="124"/>
      <c r="FHT18" s="124"/>
      <c r="FHU18" s="124"/>
      <c r="FHV18" s="124"/>
      <c r="FHW18" s="124"/>
      <c r="FHX18" s="124"/>
      <c r="FHY18" s="124"/>
      <c r="FHZ18" s="124"/>
      <c r="FIA18" s="124"/>
      <c r="FIB18" s="124"/>
      <c r="FIC18" s="124"/>
      <c r="FID18" s="124"/>
      <c r="FIE18" s="124"/>
      <c r="FIF18" s="124"/>
      <c r="FIG18" s="124"/>
      <c r="FIH18" s="124"/>
      <c r="FII18" s="124"/>
      <c r="FIJ18" s="124"/>
      <c r="FIK18" s="124"/>
      <c r="FIL18" s="124"/>
      <c r="FIM18" s="124"/>
      <c r="FIN18" s="124"/>
      <c r="FIO18" s="124"/>
      <c r="FIP18" s="124"/>
      <c r="FIQ18" s="124"/>
      <c r="FIR18" s="124"/>
      <c r="FIS18" s="124"/>
      <c r="FIT18" s="124"/>
      <c r="FIU18" s="124"/>
      <c r="FIV18" s="124"/>
      <c r="FIW18" s="124"/>
      <c r="FIX18" s="124"/>
      <c r="FIY18" s="124"/>
      <c r="FIZ18" s="124"/>
      <c r="FJA18" s="124"/>
      <c r="FJB18" s="124"/>
      <c r="FJC18" s="124"/>
      <c r="FJD18" s="124"/>
      <c r="FJE18" s="124"/>
      <c r="FJF18" s="124"/>
      <c r="FJG18" s="124"/>
      <c r="FJH18" s="124"/>
      <c r="FJI18" s="124"/>
      <c r="FJJ18" s="124"/>
      <c r="FJK18" s="124"/>
      <c r="FJL18" s="124"/>
      <c r="FJM18" s="124"/>
      <c r="FJN18" s="124"/>
      <c r="FJO18" s="124"/>
      <c r="FJP18" s="124"/>
      <c r="FJQ18" s="124"/>
      <c r="FJR18" s="124"/>
      <c r="FJS18" s="124"/>
      <c r="FJT18" s="124"/>
      <c r="FJU18" s="124"/>
      <c r="FJV18" s="124"/>
      <c r="FJW18" s="124"/>
      <c r="FJX18" s="124"/>
      <c r="FJY18" s="124"/>
      <c r="FJZ18" s="124"/>
      <c r="FKA18" s="124"/>
      <c r="FKB18" s="124"/>
      <c r="FKC18" s="124"/>
      <c r="FKD18" s="124"/>
      <c r="FKE18" s="124"/>
      <c r="FKF18" s="124"/>
      <c r="FKG18" s="124"/>
      <c r="FKH18" s="124"/>
      <c r="FKI18" s="124"/>
      <c r="FKJ18" s="124"/>
      <c r="FKK18" s="124"/>
      <c r="FKL18" s="124"/>
      <c r="FKM18" s="124"/>
      <c r="FKN18" s="124"/>
      <c r="FKO18" s="124"/>
      <c r="FKP18" s="124"/>
      <c r="FKQ18" s="124"/>
      <c r="FKR18" s="124"/>
      <c r="FKS18" s="124"/>
      <c r="FKT18" s="124"/>
      <c r="FKU18" s="124"/>
      <c r="FKV18" s="124"/>
      <c r="FKW18" s="124"/>
      <c r="FKX18" s="124"/>
      <c r="FKY18" s="124"/>
      <c r="FKZ18" s="124"/>
      <c r="FLA18" s="124"/>
      <c r="FLB18" s="124"/>
      <c r="FLC18" s="124"/>
      <c r="FLD18" s="124"/>
      <c r="FLE18" s="124"/>
      <c r="FLF18" s="124"/>
      <c r="FLG18" s="124"/>
      <c r="FLH18" s="124"/>
      <c r="FLI18" s="124"/>
      <c r="FLJ18" s="124"/>
      <c r="FLK18" s="124"/>
      <c r="FLL18" s="124"/>
      <c r="FLM18" s="124"/>
      <c r="FLN18" s="124"/>
      <c r="FLO18" s="124"/>
      <c r="FLP18" s="124"/>
      <c r="FLQ18" s="124"/>
      <c r="FLR18" s="124"/>
      <c r="FLS18" s="124"/>
      <c r="FLT18" s="124"/>
      <c r="FLU18" s="124"/>
      <c r="FLV18" s="124"/>
      <c r="FLW18" s="124"/>
      <c r="FLX18" s="124"/>
      <c r="FLY18" s="124"/>
      <c r="FLZ18" s="124"/>
      <c r="FMA18" s="124"/>
      <c r="FMB18" s="124"/>
      <c r="FMC18" s="124"/>
      <c r="FMD18" s="124"/>
      <c r="FME18" s="124"/>
      <c r="FMF18" s="124"/>
      <c r="FMG18" s="124"/>
      <c r="FMH18" s="124"/>
      <c r="FMI18" s="124"/>
      <c r="FMJ18" s="124"/>
      <c r="FMK18" s="124"/>
      <c r="FML18" s="124"/>
      <c r="FMM18" s="124"/>
      <c r="FMN18" s="124"/>
      <c r="FMO18" s="124"/>
      <c r="FMP18" s="124"/>
      <c r="FMQ18" s="124"/>
      <c r="FMR18" s="124"/>
      <c r="FMS18" s="124"/>
      <c r="FMT18" s="124"/>
      <c r="FMU18" s="124"/>
      <c r="FMV18" s="124"/>
      <c r="FMW18" s="124"/>
      <c r="FMX18" s="124"/>
      <c r="FMY18" s="124"/>
      <c r="FMZ18" s="124"/>
      <c r="FNA18" s="124"/>
      <c r="FNB18" s="124"/>
      <c r="FNC18" s="124"/>
      <c r="FND18" s="124"/>
      <c r="FNE18" s="124"/>
      <c r="FNF18" s="124"/>
      <c r="FNG18" s="124"/>
      <c r="FNH18" s="124"/>
      <c r="FNI18" s="124"/>
      <c r="FNJ18" s="124"/>
      <c r="FNK18" s="124"/>
      <c r="FNL18" s="124"/>
      <c r="FNM18" s="124"/>
      <c r="FNN18" s="124"/>
      <c r="FNO18" s="124"/>
      <c r="FNP18" s="124"/>
      <c r="FNQ18" s="124"/>
      <c r="FNR18" s="124"/>
      <c r="FNS18" s="124"/>
      <c r="FNT18" s="124"/>
      <c r="FNU18" s="124"/>
      <c r="FNV18" s="124"/>
      <c r="FNW18" s="124"/>
      <c r="FNX18" s="124"/>
      <c r="FNY18" s="124"/>
      <c r="FNZ18" s="124"/>
      <c r="FOA18" s="124"/>
      <c r="FOB18" s="124"/>
      <c r="FOC18" s="124"/>
      <c r="FOD18" s="124"/>
      <c r="FOE18" s="124"/>
      <c r="FOF18" s="124"/>
      <c r="FOG18" s="124"/>
      <c r="FOH18" s="124"/>
      <c r="FOI18" s="124"/>
      <c r="FOJ18" s="124"/>
      <c r="FOK18" s="124"/>
      <c r="FOL18" s="124"/>
      <c r="FOM18" s="124"/>
      <c r="FON18" s="124"/>
      <c r="FOO18" s="124"/>
      <c r="FOP18" s="124"/>
      <c r="FOQ18" s="124"/>
      <c r="FOR18" s="124"/>
      <c r="FOS18" s="124"/>
      <c r="FOT18" s="124"/>
      <c r="FOU18" s="124"/>
      <c r="FOV18" s="124"/>
      <c r="FOW18" s="124"/>
      <c r="FOX18" s="124"/>
      <c r="FOY18" s="124"/>
      <c r="FOZ18" s="124"/>
      <c r="FPA18" s="124"/>
      <c r="FPB18" s="124"/>
      <c r="FPC18" s="124"/>
      <c r="FPD18" s="124"/>
      <c r="FPE18" s="124"/>
      <c r="FPF18" s="124"/>
      <c r="FPG18" s="124"/>
      <c r="FPH18" s="124"/>
      <c r="FPI18" s="124"/>
      <c r="FPJ18" s="124"/>
      <c r="FPK18" s="124"/>
      <c r="FPL18" s="124"/>
      <c r="FPM18" s="124"/>
      <c r="FPN18" s="124"/>
      <c r="FPO18" s="124"/>
      <c r="FPP18" s="124"/>
      <c r="FPQ18" s="124"/>
      <c r="FPR18" s="124"/>
      <c r="FPS18" s="124"/>
      <c r="FPT18" s="124"/>
      <c r="FPU18" s="124"/>
      <c r="FPV18" s="124"/>
      <c r="FPW18" s="124"/>
      <c r="FPX18" s="124"/>
      <c r="FPY18" s="124"/>
      <c r="FPZ18" s="124"/>
      <c r="FQA18" s="124"/>
      <c r="FQB18" s="124"/>
      <c r="FQC18" s="124"/>
      <c r="FQD18" s="124"/>
      <c r="FQE18" s="124"/>
      <c r="FQF18" s="124"/>
      <c r="FQG18" s="124"/>
      <c r="FQH18" s="124"/>
      <c r="FQI18" s="124"/>
      <c r="FQJ18" s="124"/>
      <c r="FQK18" s="124"/>
      <c r="FQL18" s="124"/>
      <c r="FQM18" s="124"/>
      <c r="FQN18" s="124"/>
      <c r="FQO18" s="124"/>
      <c r="FQP18" s="124"/>
      <c r="FQQ18" s="124"/>
      <c r="FQR18" s="124"/>
      <c r="FQS18" s="124"/>
      <c r="FQT18" s="124"/>
      <c r="FQU18" s="124"/>
      <c r="FQV18" s="124"/>
      <c r="FQW18" s="124"/>
      <c r="FQX18" s="124"/>
      <c r="FQY18" s="124"/>
      <c r="FQZ18" s="124"/>
      <c r="FRA18" s="124"/>
      <c r="FRB18" s="124"/>
      <c r="FRC18" s="124"/>
      <c r="FRD18" s="124"/>
      <c r="FRE18" s="124"/>
      <c r="FRF18" s="124"/>
      <c r="FRG18" s="124"/>
      <c r="FRH18" s="124"/>
      <c r="FRI18" s="124"/>
      <c r="FRJ18" s="124"/>
      <c r="FRK18" s="124"/>
      <c r="FRL18" s="124"/>
      <c r="FRM18" s="124"/>
      <c r="FRN18" s="124"/>
      <c r="FRO18" s="124"/>
      <c r="FRP18" s="124"/>
      <c r="FRQ18" s="124"/>
      <c r="FRR18" s="124"/>
      <c r="FRS18" s="124"/>
      <c r="FRT18" s="124"/>
      <c r="FRU18" s="124"/>
      <c r="FRV18" s="124"/>
      <c r="FRW18" s="124"/>
      <c r="FRX18" s="124"/>
      <c r="FRY18" s="124"/>
      <c r="FRZ18" s="124"/>
      <c r="FSA18" s="124"/>
      <c r="FSB18" s="124"/>
      <c r="FSC18" s="124"/>
      <c r="FSD18" s="124"/>
      <c r="FSE18" s="124"/>
      <c r="FSF18" s="124"/>
      <c r="FSG18" s="124"/>
      <c r="FSH18" s="124"/>
      <c r="FSI18" s="124"/>
      <c r="FSJ18" s="124"/>
      <c r="FSK18" s="124"/>
      <c r="FSL18" s="124"/>
      <c r="FSM18" s="124"/>
      <c r="FSN18" s="124"/>
      <c r="FSO18" s="124"/>
      <c r="FSP18" s="124"/>
      <c r="FSQ18" s="124"/>
      <c r="FSR18" s="124"/>
      <c r="FSS18" s="124"/>
      <c r="FST18" s="124"/>
      <c r="FSU18" s="124"/>
      <c r="FSV18" s="124"/>
      <c r="FSW18" s="124"/>
      <c r="FSX18" s="124"/>
      <c r="FSY18" s="124"/>
      <c r="FSZ18" s="124"/>
      <c r="FTA18" s="124"/>
      <c r="FTB18" s="124"/>
      <c r="FTC18" s="124"/>
      <c r="FTD18" s="124"/>
      <c r="FTE18" s="124"/>
      <c r="FTF18" s="124"/>
      <c r="FTG18" s="124"/>
      <c r="FTH18" s="124"/>
      <c r="FTI18" s="124"/>
      <c r="FTJ18" s="124"/>
      <c r="FTK18" s="124"/>
      <c r="FTL18" s="124"/>
      <c r="FTM18" s="124"/>
      <c r="FTN18" s="124"/>
      <c r="FTO18" s="124"/>
      <c r="FTP18" s="124"/>
      <c r="FTQ18" s="124"/>
      <c r="FTR18" s="124"/>
      <c r="FTS18" s="124"/>
      <c r="FTT18" s="124"/>
      <c r="FTU18" s="124"/>
      <c r="FTV18" s="124"/>
      <c r="FTW18" s="124"/>
      <c r="FTX18" s="124"/>
      <c r="FTY18" s="124"/>
      <c r="FTZ18" s="124"/>
      <c r="FUA18" s="124"/>
      <c r="FUB18" s="124"/>
      <c r="FUC18" s="124"/>
      <c r="FUD18" s="124"/>
      <c r="FUE18" s="124"/>
      <c r="FUF18" s="124"/>
      <c r="FUG18" s="124"/>
      <c r="FUH18" s="124"/>
      <c r="FUI18" s="124"/>
      <c r="FUJ18" s="124"/>
      <c r="FUK18" s="124"/>
      <c r="FUL18" s="124"/>
      <c r="FUM18" s="124"/>
      <c r="FUN18" s="124"/>
      <c r="FUO18" s="124"/>
      <c r="FUP18" s="124"/>
      <c r="FUQ18" s="124"/>
      <c r="FUR18" s="124"/>
      <c r="FUS18" s="124"/>
      <c r="FUT18" s="124"/>
      <c r="FUU18" s="124"/>
      <c r="FUV18" s="124"/>
      <c r="FUW18" s="124"/>
      <c r="FUX18" s="124"/>
      <c r="FUY18" s="124"/>
      <c r="FUZ18" s="124"/>
      <c r="FVA18" s="124"/>
      <c r="FVB18" s="124"/>
      <c r="FVC18" s="124"/>
      <c r="FVD18" s="124"/>
      <c r="FVE18" s="124"/>
      <c r="FVF18" s="124"/>
      <c r="FVG18" s="124"/>
      <c r="FVH18" s="124"/>
      <c r="FVI18" s="124"/>
      <c r="FVJ18" s="124"/>
      <c r="FVK18" s="124"/>
      <c r="FVL18" s="124"/>
      <c r="FVM18" s="124"/>
      <c r="FVN18" s="124"/>
      <c r="FVO18" s="124"/>
      <c r="FVP18" s="124"/>
      <c r="FVQ18" s="124"/>
      <c r="FVR18" s="124"/>
      <c r="FVS18" s="124"/>
      <c r="FVT18" s="124"/>
      <c r="FVU18" s="124"/>
      <c r="FVV18" s="124"/>
      <c r="FVW18" s="124"/>
      <c r="FVX18" s="124"/>
      <c r="FVY18" s="124"/>
      <c r="FVZ18" s="124"/>
      <c r="FWA18" s="124"/>
      <c r="FWB18" s="124"/>
      <c r="FWC18" s="124"/>
      <c r="FWD18" s="124"/>
      <c r="FWE18" s="124"/>
      <c r="FWF18" s="124"/>
      <c r="FWG18" s="124"/>
      <c r="FWH18" s="124"/>
      <c r="FWI18" s="124"/>
      <c r="FWJ18" s="124"/>
      <c r="FWK18" s="124"/>
      <c r="FWL18" s="124"/>
      <c r="FWM18" s="124"/>
      <c r="FWN18" s="124"/>
      <c r="FWO18" s="124"/>
      <c r="FWP18" s="124"/>
      <c r="FWQ18" s="124"/>
      <c r="FWR18" s="124"/>
      <c r="FWS18" s="124"/>
      <c r="FWT18" s="124"/>
      <c r="FWU18" s="124"/>
      <c r="FWV18" s="124"/>
      <c r="FWW18" s="124"/>
      <c r="FWX18" s="124"/>
      <c r="FWY18" s="124"/>
      <c r="FWZ18" s="124"/>
      <c r="FXA18" s="124"/>
      <c r="FXB18" s="124"/>
      <c r="FXC18" s="124"/>
      <c r="FXD18" s="124"/>
      <c r="FXE18" s="124"/>
      <c r="FXF18" s="124"/>
      <c r="FXG18" s="124"/>
      <c r="FXH18" s="124"/>
      <c r="FXI18" s="124"/>
      <c r="FXJ18" s="124"/>
      <c r="FXK18" s="124"/>
      <c r="FXL18" s="124"/>
      <c r="FXM18" s="124"/>
      <c r="FXN18" s="124"/>
      <c r="FXO18" s="124"/>
      <c r="FXP18" s="124"/>
      <c r="FXQ18" s="124"/>
      <c r="FXR18" s="124"/>
      <c r="FXS18" s="124"/>
      <c r="FXT18" s="124"/>
      <c r="FXU18" s="124"/>
      <c r="FXV18" s="124"/>
      <c r="FXW18" s="124"/>
      <c r="FXX18" s="124"/>
      <c r="FXY18" s="124"/>
      <c r="FXZ18" s="124"/>
      <c r="FYA18" s="124"/>
      <c r="FYB18" s="124"/>
      <c r="FYC18" s="124"/>
      <c r="FYD18" s="124"/>
      <c r="FYE18" s="124"/>
      <c r="FYF18" s="124"/>
      <c r="FYG18" s="124"/>
      <c r="FYH18" s="124"/>
      <c r="FYI18" s="124"/>
      <c r="FYJ18" s="124"/>
      <c r="FYK18" s="124"/>
      <c r="FYL18" s="124"/>
      <c r="FYM18" s="124"/>
      <c r="FYN18" s="124"/>
      <c r="FYO18" s="124"/>
      <c r="FYP18" s="124"/>
      <c r="FYQ18" s="124"/>
      <c r="FYR18" s="124"/>
      <c r="FYS18" s="124"/>
      <c r="FYT18" s="124"/>
      <c r="FYU18" s="124"/>
      <c r="FYV18" s="124"/>
      <c r="FYW18" s="124"/>
      <c r="FYX18" s="124"/>
      <c r="FYY18" s="124"/>
      <c r="FYZ18" s="124"/>
      <c r="FZA18" s="124"/>
      <c r="FZB18" s="124"/>
      <c r="FZC18" s="124"/>
      <c r="FZD18" s="124"/>
      <c r="FZE18" s="124"/>
      <c r="FZF18" s="124"/>
      <c r="FZG18" s="124"/>
      <c r="FZH18" s="124"/>
      <c r="FZI18" s="124"/>
      <c r="FZJ18" s="124"/>
      <c r="FZK18" s="124"/>
      <c r="FZL18" s="124"/>
      <c r="FZM18" s="124"/>
      <c r="FZN18" s="124"/>
      <c r="FZO18" s="124"/>
      <c r="FZP18" s="124"/>
      <c r="FZQ18" s="124"/>
      <c r="FZR18" s="124"/>
      <c r="FZS18" s="124"/>
      <c r="FZT18" s="124"/>
      <c r="FZU18" s="124"/>
      <c r="FZV18" s="124"/>
      <c r="FZW18" s="124"/>
      <c r="FZX18" s="124"/>
      <c r="FZY18" s="124"/>
      <c r="FZZ18" s="124"/>
      <c r="GAA18" s="124"/>
      <c r="GAB18" s="124"/>
      <c r="GAC18" s="124"/>
      <c r="GAD18" s="124"/>
      <c r="GAE18" s="124"/>
      <c r="GAF18" s="124"/>
      <c r="GAG18" s="124"/>
      <c r="GAH18" s="124"/>
      <c r="GAI18" s="124"/>
      <c r="GAJ18" s="124"/>
      <c r="GAK18" s="124"/>
      <c r="GAL18" s="124"/>
      <c r="GAM18" s="124"/>
      <c r="GAN18" s="124"/>
      <c r="GAO18" s="124"/>
      <c r="GAP18" s="124"/>
      <c r="GAQ18" s="124"/>
      <c r="GAR18" s="124"/>
      <c r="GAS18" s="124"/>
      <c r="GAT18" s="124"/>
      <c r="GAU18" s="124"/>
      <c r="GAV18" s="124"/>
      <c r="GAW18" s="124"/>
      <c r="GAX18" s="124"/>
      <c r="GAY18" s="124"/>
      <c r="GAZ18" s="124"/>
      <c r="GBA18" s="124"/>
      <c r="GBB18" s="124"/>
      <c r="GBC18" s="124"/>
      <c r="GBD18" s="124"/>
      <c r="GBE18" s="124"/>
      <c r="GBF18" s="124"/>
      <c r="GBG18" s="124"/>
      <c r="GBH18" s="124"/>
      <c r="GBI18" s="124"/>
      <c r="GBJ18" s="124"/>
      <c r="GBK18" s="124"/>
      <c r="GBL18" s="124"/>
      <c r="GBM18" s="124"/>
      <c r="GBN18" s="124"/>
      <c r="GBO18" s="124"/>
      <c r="GBP18" s="124"/>
      <c r="GBQ18" s="124"/>
      <c r="GBR18" s="124"/>
      <c r="GBS18" s="124"/>
      <c r="GBT18" s="124"/>
      <c r="GBU18" s="124"/>
      <c r="GBV18" s="124"/>
      <c r="GBW18" s="124"/>
      <c r="GBX18" s="124"/>
      <c r="GBY18" s="124"/>
      <c r="GBZ18" s="124"/>
      <c r="GCA18" s="124"/>
      <c r="GCB18" s="124"/>
      <c r="GCC18" s="124"/>
      <c r="GCD18" s="124"/>
      <c r="GCE18" s="124"/>
      <c r="GCF18" s="124"/>
      <c r="GCG18" s="124"/>
      <c r="GCH18" s="124"/>
      <c r="GCI18" s="124"/>
      <c r="GCJ18" s="124"/>
      <c r="GCK18" s="124"/>
      <c r="GCL18" s="124"/>
      <c r="GCM18" s="124"/>
      <c r="GCN18" s="124"/>
      <c r="GCO18" s="124"/>
      <c r="GCP18" s="124"/>
      <c r="GCQ18" s="124"/>
      <c r="GCR18" s="124"/>
      <c r="GCS18" s="124"/>
      <c r="GCT18" s="124"/>
      <c r="GCU18" s="124"/>
      <c r="GCV18" s="124"/>
      <c r="GCW18" s="124"/>
      <c r="GCX18" s="124"/>
      <c r="GCY18" s="124"/>
      <c r="GCZ18" s="124"/>
      <c r="GDA18" s="124"/>
      <c r="GDB18" s="124"/>
      <c r="GDC18" s="124"/>
      <c r="GDD18" s="124"/>
      <c r="GDE18" s="124"/>
      <c r="GDF18" s="124"/>
      <c r="GDG18" s="124"/>
      <c r="GDH18" s="124"/>
      <c r="GDI18" s="124"/>
      <c r="GDJ18" s="124"/>
      <c r="GDK18" s="124"/>
      <c r="GDL18" s="124"/>
      <c r="GDM18" s="124"/>
      <c r="GDN18" s="124"/>
      <c r="GDO18" s="124"/>
      <c r="GDP18" s="124"/>
      <c r="GDQ18" s="124"/>
      <c r="GDR18" s="124"/>
      <c r="GDS18" s="124"/>
      <c r="GDT18" s="124"/>
      <c r="GDU18" s="124"/>
      <c r="GDV18" s="124"/>
      <c r="GDW18" s="124"/>
      <c r="GDX18" s="124"/>
      <c r="GDY18" s="124"/>
      <c r="GDZ18" s="124"/>
      <c r="GEA18" s="124"/>
      <c r="GEB18" s="124"/>
      <c r="GEC18" s="124"/>
      <c r="GED18" s="124"/>
      <c r="GEE18" s="124"/>
      <c r="GEF18" s="124"/>
      <c r="GEG18" s="124"/>
      <c r="GEH18" s="124"/>
      <c r="GEI18" s="124"/>
      <c r="GEJ18" s="124"/>
      <c r="GEK18" s="124"/>
      <c r="GEL18" s="124"/>
      <c r="GEM18" s="124"/>
      <c r="GEN18" s="124"/>
      <c r="GEO18" s="124"/>
      <c r="GEP18" s="124"/>
      <c r="GEQ18" s="124"/>
      <c r="GER18" s="124"/>
      <c r="GES18" s="124"/>
      <c r="GET18" s="124"/>
      <c r="GEU18" s="124"/>
      <c r="GEV18" s="124"/>
      <c r="GEW18" s="124"/>
      <c r="GEX18" s="124"/>
      <c r="GEY18" s="124"/>
      <c r="GEZ18" s="124"/>
      <c r="GFA18" s="124"/>
      <c r="GFB18" s="124"/>
      <c r="GFC18" s="124"/>
      <c r="GFD18" s="124"/>
      <c r="GFE18" s="124"/>
      <c r="GFF18" s="124"/>
      <c r="GFG18" s="124"/>
      <c r="GFH18" s="124"/>
      <c r="GFI18" s="124"/>
      <c r="GFJ18" s="124"/>
      <c r="GFK18" s="124"/>
      <c r="GFL18" s="124"/>
      <c r="GFM18" s="124"/>
      <c r="GFN18" s="124"/>
      <c r="GFO18" s="124"/>
      <c r="GFP18" s="124"/>
      <c r="GFQ18" s="124"/>
      <c r="GFR18" s="124"/>
      <c r="GFS18" s="124"/>
      <c r="GFT18" s="124"/>
      <c r="GFU18" s="124"/>
      <c r="GFV18" s="124"/>
      <c r="GFW18" s="124"/>
      <c r="GFX18" s="124"/>
      <c r="GFY18" s="124"/>
      <c r="GFZ18" s="124"/>
      <c r="GGA18" s="124"/>
      <c r="GGB18" s="124"/>
      <c r="GGC18" s="124"/>
      <c r="GGD18" s="124"/>
      <c r="GGE18" s="124"/>
      <c r="GGF18" s="124"/>
      <c r="GGG18" s="124"/>
      <c r="GGH18" s="124"/>
      <c r="GGI18" s="124"/>
      <c r="GGJ18" s="124"/>
      <c r="GGK18" s="124"/>
      <c r="GGL18" s="124"/>
      <c r="GGM18" s="124"/>
      <c r="GGN18" s="124"/>
      <c r="GGO18" s="124"/>
      <c r="GGP18" s="124"/>
      <c r="GGQ18" s="124"/>
      <c r="GGR18" s="124"/>
      <c r="GGS18" s="124"/>
      <c r="GGT18" s="124"/>
      <c r="GGU18" s="124"/>
      <c r="GGV18" s="124"/>
      <c r="GGW18" s="124"/>
      <c r="GGX18" s="124"/>
      <c r="GGY18" s="124"/>
      <c r="GGZ18" s="124"/>
      <c r="GHA18" s="124"/>
      <c r="GHB18" s="124"/>
      <c r="GHC18" s="124"/>
      <c r="GHD18" s="124"/>
      <c r="GHE18" s="124"/>
      <c r="GHF18" s="124"/>
      <c r="GHG18" s="124"/>
      <c r="GHH18" s="124"/>
      <c r="GHI18" s="124"/>
      <c r="GHJ18" s="124"/>
      <c r="GHK18" s="124"/>
      <c r="GHL18" s="124"/>
      <c r="GHM18" s="124"/>
      <c r="GHN18" s="124"/>
      <c r="GHO18" s="124"/>
      <c r="GHP18" s="124"/>
      <c r="GHQ18" s="124"/>
      <c r="GHR18" s="124"/>
      <c r="GHS18" s="124"/>
      <c r="GHT18" s="124"/>
      <c r="GHU18" s="124"/>
      <c r="GHV18" s="124"/>
      <c r="GHW18" s="124"/>
      <c r="GHX18" s="124"/>
      <c r="GHY18" s="124"/>
      <c r="GHZ18" s="124"/>
      <c r="GIA18" s="124"/>
      <c r="GIB18" s="124"/>
      <c r="GIC18" s="124"/>
      <c r="GID18" s="124"/>
      <c r="GIE18" s="124"/>
      <c r="GIF18" s="124"/>
      <c r="GIG18" s="124"/>
      <c r="GIH18" s="124"/>
      <c r="GII18" s="124"/>
      <c r="GIJ18" s="124"/>
      <c r="GIK18" s="124"/>
      <c r="GIL18" s="124"/>
      <c r="GIM18" s="124"/>
      <c r="GIN18" s="124"/>
      <c r="GIO18" s="124"/>
      <c r="GIP18" s="124"/>
      <c r="GIQ18" s="124"/>
      <c r="GIR18" s="124"/>
      <c r="GIS18" s="124"/>
      <c r="GIT18" s="124"/>
      <c r="GIU18" s="124"/>
      <c r="GIV18" s="124"/>
      <c r="GIW18" s="124"/>
      <c r="GIX18" s="124"/>
      <c r="GIY18" s="124"/>
      <c r="GIZ18" s="124"/>
      <c r="GJA18" s="124"/>
      <c r="GJB18" s="124"/>
      <c r="GJC18" s="124"/>
      <c r="GJD18" s="124"/>
      <c r="GJE18" s="124"/>
      <c r="GJF18" s="124"/>
      <c r="GJG18" s="124"/>
      <c r="GJH18" s="124"/>
      <c r="GJI18" s="124"/>
      <c r="GJJ18" s="124"/>
      <c r="GJK18" s="124"/>
      <c r="GJL18" s="124"/>
      <c r="GJM18" s="124"/>
      <c r="GJN18" s="124"/>
      <c r="GJO18" s="124"/>
      <c r="GJP18" s="124"/>
      <c r="GJQ18" s="124"/>
      <c r="GJR18" s="124"/>
      <c r="GJS18" s="124"/>
      <c r="GJT18" s="124"/>
      <c r="GJU18" s="124"/>
      <c r="GJV18" s="124"/>
      <c r="GJW18" s="124"/>
      <c r="GJX18" s="124"/>
      <c r="GJY18" s="124"/>
      <c r="GJZ18" s="124"/>
      <c r="GKA18" s="124"/>
      <c r="GKB18" s="124"/>
      <c r="GKC18" s="124"/>
      <c r="GKD18" s="124"/>
      <c r="GKE18" s="124"/>
      <c r="GKF18" s="124"/>
      <c r="GKG18" s="124"/>
      <c r="GKH18" s="124"/>
      <c r="GKI18" s="124"/>
      <c r="GKJ18" s="124"/>
      <c r="GKK18" s="124"/>
      <c r="GKL18" s="124"/>
      <c r="GKM18" s="124"/>
      <c r="GKN18" s="124"/>
      <c r="GKO18" s="124"/>
      <c r="GKP18" s="124"/>
      <c r="GKQ18" s="124"/>
      <c r="GKR18" s="124"/>
      <c r="GKS18" s="124"/>
      <c r="GKT18" s="124"/>
      <c r="GKU18" s="124"/>
      <c r="GKV18" s="124"/>
      <c r="GKW18" s="124"/>
      <c r="GKX18" s="124"/>
      <c r="GKY18" s="124"/>
      <c r="GKZ18" s="124"/>
      <c r="GLA18" s="124"/>
      <c r="GLB18" s="124"/>
      <c r="GLC18" s="124"/>
      <c r="GLD18" s="124"/>
      <c r="GLE18" s="124"/>
      <c r="GLF18" s="124"/>
      <c r="GLG18" s="124"/>
      <c r="GLH18" s="124"/>
      <c r="GLI18" s="124"/>
      <c r="GLJ18" s="124"/>
      <c r="GLK18" s="124"/>
      <c r="GLL18" s="124"/>
      <c r="GLM18" s="124"/>
      <c r="GLN18" s="124"/>
      <c r="GLO18" s="124"/>
      <c r="GLP18" s="124"/>
      <c r="GLQ18" s="124"/>
      <c r="GLR18" s="124"/>
      <c r="GLS18" s="124"/>
      <c r="GLT18" s="124"/>
      <c r="GLU18" s="124"/>
      <c r="GLV18" s="124"/>
      <c r="GLW18" s="124"/>
      <c r="GLX18" s="124"/>
      <c r="GLY18" s="124"/>
      <c r="GLZ18" s="124"/>
      <c r="GMA18" s="124"/>
      <c r="GMB18" s="124"/>
      <c r="GMC18" s="124"/>
      <c r="GMD18" s="124"/>
      <c r="GME18" s="124"/>
      <c r="GMF18" s="124"/>
      <c r="GMG18" s="124"/>
      <c r="GMH18" s="124"/>
      <c r="GMI18" s="124"/>
      <c r="GMJ18" s="124"/>
      <c r="GMK18" s="124"/>
      <c r="GML18" s="124"/>
      <c r="GMM18" s="124"/>
      <c r="GMN18" s="124"/>
      <c r="GMO18" s="124"/>
      <c r="GMP18" s="124"/>
      <c r="GMQ18" s="124"/>
      <c r="GMR18" s="124"/>
      <c r="GMS18" s="124"/>
      <c r="GMT18" s="124"/>
      <c r="GMU18" s="124"/>
      <c r="GMV18" s="124"/>
      <c r="GMW18" s="124"/>
      <c r="GMX18" s="124"/>
      <c r="GMY18" s="124"/>
      <c r="GMZ18" s="124"/>
      <c r="GNA18" s="124"/>
      <c r="GNB18" s="124"/>
      <c r="GNC18" s="124"/>
      <c r="GND18" s="124"/>
      <c r="GNE18" s="124"/>
      <c r="GNF18" s="124"/>
      <c r="GNG18" s="124"/>
      <c r="GNH18" s="124"/>
      <c r="GNI18" s="124"/>
      <c r="GNJ18" s="124"/>
      <c r="GNK18" s="124"/>
      <c r="GNL18" s="124"/>
      <c r="GNM18" s="124"/>
      <c r="GNN18" s="124"/>
      <c r="GNO18" s="124"/>
      <c r="GNP18" s="124"/>
      <c r="GNQ18" s="124"/>
      <c r="GNR18" s="124"/>
      <c r="GNS18" s="124"/>
      <c r="GNT18" s="124"/>
      <c r="GNU18" s="124"/>
      <c r="GNV18" s="124"/>
      <c r="GNW18" s="124"/>
      <c r="GNX18" s="124"/>
      <c r="GNY18" s="124"/>
      <c r="GNZ18" s="124"/>
      <c r="GOA18" s="124"/>
      <c r="GOB18" s="124"/>
      <c r="GOC18" s="124"/>
      <c r="GOD18" s="124"/>
      <c r="GOE18" s="124"/>
      <c r="GOF18" s="124"/>
      <c r="GOG18" s="124"/>
      <c r="GOH18" s="124"/>
      <c r="GOI18" s="124"/>
      <c r="GOJ18" s="124"/>
      <c r="GOK18" s="124"/>
      <c r="GOL18" s="124"/>
      <c r="GOM18" s="124"/>
      <c r="GON18" s="124"/>
      <c r="GOO18" s="124"/>
      <c r="GOP18" s="124"/>
      <c r="GOQ18" s="124"/>
      <c r="GOR18" s="124"/>
      <c r="GOS18" s="124"/>
      <c r="GOT18" s="124"/>
      <c r="GOU18" s="124"/>
      <c r="GOV18" s="124"/>
      <c r="GOW18" s="124"/>
      <c r="GOX18" s="124"/>
      <c r="GOY18" s="124"/>
      <c r="GOZ18" s="124"/>
      <c r="GPA18" s="124"/>
      <c r="GPB18" s="124"/>
      <c r="GPC18" s="124"/>
      <c r="GPD18" s="124"/>
      <c r="GPE18" s="124"/>
      <c r="GPF18" s="124"/>
      <c r="GPG18" s="124"/>
      <c r="GPH18" s="124"/>
      <c r="GPI18" s="124"/>
      <c r="GPJ18" s="124"/>
      <c r="GPK18" s="124"/>
      <c r="GPL18" s="124"/>
      <c r="GPM18" s="124"/>
      <c r="GPN18" s="124"/>
      <c r="GPO18" s="124"/>
      <c r="GPP18" s="124"/>
      <c r="GPQ18" s="124"/>
      <c r="GPR18" s="124"/>
      <c r="GPS18" s="124"/>
      <c r="GPT18" s="124"/>
      <c r="GPU18" s="124"/>
      <c r="GPV18" s="124"/>
      <c r="GPW18" s="124"/>
      <c r="GPX18" s="124"/>
      <c r="GPY18" s="124"/>
      <c r="GPZ18" s="124"/>
      <c r="GQA18" s="124"/>
      <c r="GQB18" s="124"/>
      <c r="GQC18" s="124"/>
      <c r="GQD18" s="124"/>
      <c r="GQE18" s="124"/>
      <c r="GQF18" s="124"/>
      <c r="GQG18" s="124"/>
      <c r="GQH18" s="124"/>
      <c r="GQI18" s="124"/>
      <c r="GQJ18" s="124"/>
      <c r="GQK18" s="124"/>
      <c r="GQL18" s="124"/>
      <c r="GQM18" s="124"/>
      <c r="GQN18" s="124"/>
      <c r="GQO18" s="124"/>
      <c r="GQP18" s="124"/>
      <c r="GQQ18" s="124"/>
      <c r="GQR18" s="124"/>
      <c r="GQS18" s="124"/>
      <c r="GQT18" s="124"/>
      <c r="GQU18" s="124"/>
      <c r="GQV18" s="124"/>
      <c r="GQW18" s="124"/>
      <c r="GQX18" s="124"/>
      <c r="GQY18" s="124"/>
      <c r="GQZ18" s="124"/>
      <c r="GRA18" s="124"/>
      <c r="GRB18" s="124"/>
      <c r="GRC18" s="124"/>
      <c r="GRD18" s="124"/>
      <c r="GRE18" s="124"/>
      <c r="GRF18" s="124"/>
      <c r="GRG18" s="124"/>
      <c r="GRH18" s="124"/>
      <c r="GRI18" s="124"/>
      <c r="GRJ18" s="124"/>
      <c r="GRK18" s="124"/>
      <c r="GRL18" s="124"/>
      <c r="GRM18" s="124"/>
      <c r="GRN18" s="124"/>
      <c r="GRO18" s="124"/>
      <c r="GRP18" s="124"/>
      <c r="GRQ18" s="124"/>
      <c r="GRR18" s="124"/>
      <c r="GRS18" s="124"/>
      <c r="GRT18" s="124"/>
      <c r="GRU18" s="124"/>
      <c r="GRV18" s="124"/>
      <c r="GRW18" s="124"/>
      <c r="GRX18" s="124"/>
      <c r="GRY18" s="124"/>
      <c r="GRZ18" s="124"/>
      <c r="GSA18" s="124"/>
      <c r="GSB18" s="124"/>
      <c r="GSC18" s="124"/>
      <c r="GSD18" s="124"/>
      <c r="GSE18" s="124"/>
      <c r="GSF18" s="124"/>
      <c r="GSG18" s="124"/>
      <c r="GSH18" s="124"/>
      <c r="GSI18" s="124"/>
      <c r="GSJ18" s="124"/>
      <c r="GSK18" s="124"/>
      <c r="GSL18" s="124"/>
      <c r="GSM18" s="124"/>
      <c r="GSN18" s="124"/>
      <c r="GSO18" s="124"/>
      <c r="GSP18" s="124"/>
      <c r="GSQ18" s="124"/>
      <c r="GSR18" s="124"/>
      <c r="GSS18" s="124"/>
      <c r="GST18" s="124"/>
      <c r="GSU18" s="124"/>
      <c r="GSV18" s="124"/>
      <c r="GSW18" s="124"/>
      <c r="GSX18" s="124"/>
      <c r="GSY18" s="124"/>
      <c r="GSZ18" s="124"/>
      <c r="GTA18" s="124"/>
      <c r="GTB18" s="124"/>
      <c r="GTC18" s="124"/>
      <c r="GTD18" s="124"/>
      <c r="GTE18" s="124"/>
      <c r="GTF18" s="124"/>
      <c r="GTG18" s="124"/>
      <c r="GTH18" s="124"/>
      <c r="GTI18" s="124"/>
      <c r="GTJ18" s="124"/>
      <c r="GTK18" s="124"/>
      <c r="GTL18" s="124"/>
      <c r="GTM18" s="124"/>
      <c r="GTN18" s="124"/>
      <c r="GTO18" s="124"/>
      <c r="GTP18" s="124"/>
      <c r="GTQ18" s="124"/>
      <c r="GTR18" s="124"/>
      <c r="GTS18" s="124"/>
      <c r="GTT18" s="124"/>
      <c r="GTU18" s="124"/>
      <c r="GTV18" s="124"/>
      <c r="GTW18" s="124"/>
      <c r="GTX18" s="124"/>
      <c r="GTY18" s="124"/>
      <c r="GTZ18" s="124"/>
      <c r="GUA18" s="124"/>
      <c r="GUB18" s="124"/>
      <c r="GUC18" s="124"/>
      <c r="GUD18" s="124"/>
      <c r="GUE18" s="124"/>
      <c r="GUF18" s="124"/>
      <c r="GUG18" s="124"/>
      <c r="GUH18" s="124"/>
      <c r="GUI18" s="124"/>
      <c r="GUJ18" s="124"/>
      <c r="GUK18" s="124"/>
      <c r="GUL18" s="124"/>
      <c r="GUM18" s="124"/>
      <c r="GUN18" s="124"/>
      <c r="GUO18" s="124"/>
      <c r="GUP18" s="124"/>
      <c r="GUQ18" s="124"/>
      <c r="GUR18" s="124"/>
      <c r="GUS18" s="124"/>
      <c r="GUT18" s="124"/>
      <c r="GUU18" s="124"/>
      <c r="GUV18" s="124"/>
      <c r="GUW18" s="124"/>
      <c r="GUX18" s="124"/>
      <c r="GUY18" s="124"/>
      <c r="GUZ18" s="124"/>
      <c r="GVA18" s="124"/>
      <c r="GVB18" s="124"/>
      <c r="GVC18" s="124"/>
      <c r="GVD18" s="124"/>
      <c r="GVE18" s="124"/>
      <c r="GVF18" s="124"/>
      <c r="GVG18" s="124"/>
      <c r="GVH18" s="124"/>
      <c r="GVI18" s="124"/>
      <c r="GVJ18" s="124"/>
      <c r="GVK18" s="124"/>
      <c r="GVL18" s="124"/>
      <c r="GVM18" s="124"/>
      <c r="GVN18" s="124"/>
      <c r="GVO18" s="124"/>
      <c r="GVP18" s="124"/>
      <c r="GVQ18" s="124"/>
      <c r="GVR18" s="124"/>
      <c r="GVS18" s="124"/>
      <c r="GVT18" s="124"/>
      <c r="GVU18" s="124"/>
      <c r="GVV18" s="124"/>
      <c r="GVW18" s="124"/>
      <c r="GVX18" s="124"/>
      <c r="GVY18" s="124"/>
      <c r="GVZ18" s="124"/>
      <c r="GWA18" s="124"/>
      <c r="GWB18" s="124"/>
      <c r="GWC18" s="124"/>
      <c r="GWD18" s="124"/>
      <c r="GWE18" s="124"/>
      <c r="GWF18" s="124"/>
      <c r="GWG18" s="124"/>
      <c r="GWH18" s="124"/>
      <c r="GWI18" s="124"/>
      <c r="GWJ18" s="124"/>
      <c r="GWK18" s="124"/>
      <c r="GWL18" s="124"/>
      <c r="GWM18" s="124"/>
      <c r="GWN18" s="124"/>
      <c r="GWO18" s="124"/>
      <c r="GWP18" s="124"/>
      <c r="GWQ18" s="124"/>
      <c r="GWR18" s="124"/>
      <c r="GWS18" s="124"/>
      <c r="GWT18" s="124"/>
      <c r="GWU18" s="124"/>
      <c r="GWV18" s="124"/>
      <c r="GWW18" s="124"/>
      <c r="GWX18" s="124"/>
      <c r="GWY18" s="124"/>
      <c r="GWZ18" s="124"/>
      <c r="GXA18" s="124"/>
      <c r="GXB18" s="124"/>
      <c r="GXC18" s="124"/>
      <c r="GXD18" s="124"/>
      <c r="GXE18" s="124"/>
      <c r="GXF18" s="124"/>
      <c r="GXG18" s="124"/>
      <c r="GXH18" s="124"/>
      <c r="GXI18" s="124"/>
      <c r="GXJ18" s="124"/>
      <c r="GXK18" s="124"/>
      <c r="GXL18" s="124"/>
      <c r="GXM18" s="124"/>
      <c r="GXN18" s="124"/>
      <c r="GXO18" s="124"/>
      <c r="GXP18" s="124"/>
      <c r="GXQ18" s="124"/>
      <c r="GXR18" s="124"/>
      <c r="GXS18" s="124"/>
      <c r="GXT18" s="124"/>
      <c r="GXU18" s="124"/>
      <c r="GXV18" s="124"/>
      <c r="GXW18" s="124"/>
      <c r="GXX18" s="124"/>
      <c r="GXY18" s="124"/>
      <c r="GXZ18" s="124"/>
      <c r="GYA18" s="124"/>
      <c r="GYB18" s="124"/>
      <c r="GYC18" s="124"/>
      <c r="GYD18" s="124"/>
      <c r="GYE18" s="124"/>
      <c r="GYF18" s="124"/>
      <c r="GYG18" s="124"/>
      <c r="GYH18" s="124"/>
      <c r="GYI18" s="124"/>
      <c r="GYJ18" s="124"/>
      <c r="GYK18" s="124"/>
      <c r="GYL18" s="124"/>
      <c r="GYM18" s="124"/>
      <c r="GYN18" s="124"/>
      <c r="GYO18" s="124"/>
      <c r="GYP18" s="124"/>
      <c r="GYQ18" s="124"/>
      <c r="GYR18" s="124"/>
      <c r="GYS18" s="124"/>
      <c r="GYT18" s="124"/>
      <c r="GYU18" s="124"/>
      <c r="GYV18" s="124"/>
      <c r="GYW18" s="124"/>
      <c r="GYX18" s="124"/>
      <c r="GYY18" s="124"/>
      <c r="GYZ18" s="124"/>
      <c r="GZA18" s="124"/>
      <c r="GZB18" s="124"/>
      <c r="GZC18" s="124"/>
      <c r="GZD18" s="124"/>
      <c r="GZE18" s="124"/>
      <c r="GZF18" s="124"/>
      <c r="GZG18" s="124"/>
      <c r="GZH18" s="124"/>
      <c r="GZI18" s="124"/>
      <c r="GZJ18" s="124"/>
      <c r="GZK18" s="124"/>
      <c r="GZL18" s="124"/>
      <c r="GZM18" s="124"/>
      <c r="GZN18" s="124"/>
      <c r="GZO18" s="124"/>
      <c r="GZP18" s="124"/>
      <c r="GZQ18" s="124"/>
      <c r="GZR18" s="124"/>
      <c r="GZS18" s="124"/>
      <c r="GZT18" s="124"/>
      <c r="GZU18" s="124"/>
      <c r="GZV18" s="124"/>
      <c r="GZW18" s="124"/>
      <c r="GZX18" s="124"/>
      <c r="GZY18" s="124"/>
      <c r="GZZ18" s="124"/>
      <c r="HAA18" s="124"/>
      <c r="HAB18" s="124"/>
      <c r="HAC18" s="124"/>
      <c r="HAD18" s="124"/>
      <c r="HAE18" s="124"/>
      <c r="HAF18" s="124"/>
      <c r="HAG18" s="124"/>
      <c r="HAH18" s="124"/>
      <c r="HAI18" s="124"/>
      <c r="HAJ18" s="124"/>
      <c r="HAK18" s="124"/>
      <c r="HAL18" s="124"/>
      <c r="HAM18" s="124"/>
      <c r="HAN18" s="124"/>
      <c r="HAO18" s="124"/>
      <c r="HAP18" s="124"/>
      <c r="HAQ18" s="124"/>
      <c r="HAR18" s="124"/>
      <c r="HAS18" s="124"/>
      <c r="HAT18" s="124"/>
      <c r="HAU18" s="124"/>
      <c r="HAV18" s="124"/>
      <c r="HAW18" s="124"/>
      <c r="HAX18" s="124"/>
      <c r="HAY18" s="124"/>
      <c r="HAZ18" s="124"/>
      <c r="HBA18" s="124"/>
      <c r="HBB18" s="124"/>
      <c r="HBC18" s="124"/>
      <c r="HBD18" s="124"/>
      <c r="HBE18" s="124"/>
      <c r="HBF18" s="124"/>
      <c r="HBG18" s="124"/>
      <c r="HBH18" s="124"/>
      <c r="HBI18" s="124"/>
      <c r="HBJ18" s="124"/>
      <c r="HBK18" s="124"/>
      <c r="HBL18" s="124"/>
      <c r="HBM18" s="124"/>
      <c r="HBN18" s="124"/>
      <c r="HBO18" s="124"/>
      <c r="HBP18" s="124"/>
      <c r="HBQ18" s="124"/>
      <c r="HBR18" s="124"/>
      <c r="HBS18" s="124"/>
      <c r="HBT18" s="124"/>
      <c r="HBU18" s="124"/>
      <c r="HBV18" s="124"/>
      <c r="HBW18" s="124"/>
      <c r="HBX18" s="124"/>
      <c r="HBY18" s="124"/>
      <c r="HBZ18" s="124"/>
      <c r="HCA18" s="124"/>
      <c r="HCB18" s="124"/>
      <c r="HCC18" s="124"/>
      <c r="HCD18" s="124"/>
      <c r="HCE18" s="124"/>
      <c r="HCF18" s="124"/>
      <c r="HCG18" s="124"/>
      <c r="HCH18" s="124"/>
      <c r="HCI18" s="124"/>
      <c r="HCJ18" s="124"/>
      <c r="HCK18" s="124"/>
      <c r="HCL18" s="124"/>
      <c r="HCM18" s="124"/>
      <c r="HCN18" s="124"/>
      <c r="HCO18" s="124"/>
      <c r="HCP18" s="124"/>
      <c r="HCQ18" s="124"/>
      <c r="HCR18" s="124"/>
      <c r="HCS18" s="124"/>
      <c r="HCT18" s="124"/>
      <c r="HCU18" s="124"/>
      <c r="HCV18" s="124"/>
      <c r="HCW18" s="124"/>
      <c r="HCX18" s="124"/>
      <c r="HCY18" s="124"/>
      <c r="HCZ18" s="124"/>
      <c r="HDA18" s="124"/>
      <c r="HDB18" s="124"/>
      <c r="HDC18" s="124"/>
      <c r="HDD18" s="124"/>
      <c r="HDE18" s="124"/>
      <c r="HDF18" s="124"/>
      <c r="HDG18" s="124"/>
      <c r="HDH18" s="124"/>
      <c r="HDI18" s="124"/>
      <c r="HDJ18" s="124"/>
      <c r="HDK18" s="124"/>
      <c r="HDL18" s="124"/>
      <c r="HDM18" s="124"/>
      <c r="HDN18" s="124"/>
      <c r="HDO18" s="124"/>
      <c r="HDP18" s="124"/>
      <c r="HDQ18" s="124"/>
      <c r="HDR18" s="124"/>
      <c r="HDS18" s="124"/>
      <c r="HDT18" s="124"/>
      <c r="HDU18" s="124"/>
      <c r="HDV18" s="124"/>
      <c r="HDW18" s="124"/>
      <c r="HDX18" s="124"/>
      <c r="HDY18" s="124"/>
      <c r="HDZ18" s="124"/>
      <c r="HEA18" s="124"/>
      <c r="HEB18" s="124"/>
      <c r="HEC18" s="124"/>
      <c r="HED18" s="124"/>
      <c r="HEE18" s="124"/>
      <c r="HEF18" s="124"/>
      <c r="HEG18" s="124"/>
      <c r="HEH18" s="124"/>
      <c r="HEI18" s="124"/>
      <c r="HEJ18" s="124"/>
      <c r="HEK18" s="124"/>
      <c r="HEL18" s="124"/>
      <c r="HEM18" s="124"/>
      <c r="HEN18" s="124"/>
      <c r="HEO18" s="124"/>
      <c r="HEP18" s="124"/>
      <c r="HEQ18" s="124"/>
      <c r="HER18" s="124"/>
      <c r="HES18" s="124"/>
      <c r="HET18" s="124"/>
      <c r="HEU18" s="124"/>
      <c r="HEV18" s="124"/>
      <c r="HEW18" s="124"/>
      <c r="HEX18" s="124"/>
      <c r="HEY18" s="124"/>
      <c r="HEZ18" s="124"/>
      <c r="HFA18" s="124"/>
      <c r="HFB18" s="124"/>
      <c r="HFC18" s="124"/>
      <c r="HFD18" s="124"/>
      <c r="HFE18" s="124"/>
      <c r="HFF18" s="124"/>
      <c r="HFG18" s="124"/>
      <c r="HFH18" s="124"/>
      <c r="HFI18" s="124"/>
      <c r="HFJ18" s="124"/>
      <c r="HFK18" s="124"/>
      <c r="HFL18" s="124"/>
      <c r="HFM18" s="124"/>
      <c r="HFN18" s="124"/>
      <c r="HFO18" s="124"/>
      <c r="HFP18" s="124"/>
      <c r="HFQ18" s="124"/>
      <c r="HFR18" s="124"/>
      <c r="HFS18" s="124"/>
      <c r="HFT18" s="124"/>
      <c r="HFU18" s="124"/>
      <c r="HFV18" s="124"/>
      <c r="HFW18" s="124"/>
      <c r="HFX18" s="124"/>
      <c r="HFY18" s="124"/>
      <c r="HFZ18" s="124"/>
      <c r="HGA18" s="124"/>
      <c r="HGB18" s="124"/>
      <c r="HGC18" s="124"/>
      <c r="HGD18" s="124"/>
      <c r="HGE18" s="124"/>
      <c r="HGF18" s="124"/>
      <c r="HGG18" s="124"/>
      <c r="HGH18" s="124"/>
      <c r="HGI18" s="124"/>
      <c r="HGJ18" s="124"/>
      <c r="HGK18" s="124"/>
      <c r="HGL18" s="124"/>
      <c r="HGM18" s="124"/>
      <c r="HGN18" s="124"/>
      <c r="HGO18" s="124"/>
      <c r="HGP18" s="124"/>
      <c r="HGQ18" s="124"/>
      <c r="HGR18" s="124"/>
      <c r="HGS18" s="124"/>
      <c r="HGT18" s="124"/>
      <c r="HGU18" s="124"/>
      <c r="HGV18" s="124"/>
      <c r="HGW18" s="124"/>
      <c r="HGX18" s="124"/>
      <c r="HGY18" s="124"/>
      <c r="HGZ18" s="124"/>
      <c r="HHA18" s="124"/>
      <c r="HHB18" s="124"/>
      <c r="HHC18" s="124"/>
      <c r="HHD18" s="124"/>
      <c r="HHE18" s="124"/>
      <c r="HHF18" s="124"/>
      <c r="HHG18" s="124"/>
      <c r="HHH18" s="124"/>
      <c r="HHI18" s="124"/>
      <c r="HHJ18" s="124"/>
      <c r="HHK18" s="124"/>
      <c r="HHL18" s="124"/>
      <c r="HHM18" s="124"/>
      <c r="HHN18" s="124"/>
      <c r="HHO18" s="124"/>
      <c r="HHP18" s="124"/>
      <c r="HHQ18" s="124"/>
      <c r="HHR18" s="124"/>
      <c r="HHS18" s="124"/>
      <c r="HHT18" s="124"/>
      <c r="HHU18" s="124"/>
      <c r="HHV18" s="124"/>
      <c r="HHW18" s="124"/>
      <c r="HHX18" s="124"/>
      <c r="HHY18" s="124"/>
      <c r="HHZ18" s="124"/>
      <c r="HIA18" s="124"/>
      <c r="HIB18" s="124"/>
      <c r="HIC18" s="124"/>
      <c r="HID18" s="124"/>
      <c r="HIE18" s="124"/>
      <c r="HIF18" s="124"/>
      <c r="HIG18" s="124"/>
      <c r="HIH18" s="124"/>
      <c r="HII18" s="124"/>
      <c r="HIJ18" s="124"/>
      <c r="HIK18" s="124"/>
      <c r="HIL18" s="124"/>
      <c r="HIM18" s="124"/>
      <c r="HIN18" s="124"/>
      <c r="HIO18" s="124"/>
      <c r="HIP18" s="124"/>
      <c r="HIQ18" s="124"/>
      <c r="HIR18" s="124"/>
      <c r="HIS18" s="124"/>
      <c r="HIT18" s="124"/>
      <c r="HIU18" s="124"/>
      <c r="HIV18" s="124"/>
      <c r="HIW18" s="124"/>
      <c r="HIX18" s="124"/>
      <c r="HIY18" s="124"/>
      <c r="HIZ18" s="124"/>
      <c r="HJA18" s="124"/>
      <c r="HJB18" s="124"/>
      <c r="HJC18" s="124"/>
      <c r="HJD18" s="124"/>
      <c r="HJE18" s="124"/>
      <c r="HJF18" s="124"/>
      <c r="HJG18" s="124"/>
      <c r="HJH18" s="124"/>
      <c r="HJI18" s="124"/>
      <c r="HJJ18" s="124"/>
      <c r="HJK18" s="124"/>
      <c r="HJL18" s="124"/>
      <c r="HJM18" s="124"/>
      <c r="HJN18" s="124"/>
      <c r="HJO18" s="124"/>
      <c r="HJP18" s="124"/>
      <c r="HJQ18" s="124"/>
      <c r="HJR18" s="124"/>
      <c r="HJS18" s="124"/>
      <c r="HJT18" s="124"/>
      <c r="HJU18" s="124"/>
      <c r="HJV18" s="124"/>
      <c r="HJW18" s="124"/>
      <c r="HJX18" s="124"/>
      <c r="HJY18" s="124"/>
      <c r="HJZ18" s="124"/>
      <c r="HKA18" s="124"/>
      <c r="HKB18" s="124"/>
      <c r="HKC18" s="124"/>
      <c r="HKD18" s="124"/>
      <c r="HKE18" s="124"/>
      <c r="HKF18" s="124"/>
      <c r="HKG18" s="124"/>
      <c r="HKH18" s="124"/>
      <c r="HKI18" s="124"/>
      <c r="HKJ18" s="124"/>
      <c r="HKK18" s="124"/>
      <c r="HKL18" s="124"/>
      <c r="HKM18" s="124"/>
      <c r="HKN18" s="124"/>
      <c r="HKO18" s="124"/>
      <c r="HKP18" s="124"/>
      <c r="HKQ18" s="124"/>
      <c r="HKR18" s="124"/>
      <c r="HKS18" s="124"/>
      <c r="HKT18" s="124"/>
      <c r="HKU18" s="124"/>
      <c r="HKV18" s="124"/>
      <c r="HKW18" s="124"/>
      <c r="HKX18" s="124"/>
      <c r="HKY18" s="124"/>
      <c r="HKZ18" s="124"/>
      <c r="HLA18" s="124"/>
      <c r="HLB18" s="124"/>
      <c r="HLC18" s="124"/>
      <c r="HLD18" s="124"/>
      <c r="HLE18" s="124"/>
      <c r="HLF18" s="124"/>
      <c r="HLG18" s="124"/>
      <c r="HLH18" s="124"/>
      <c r="HLI18" s="124"/>
      <c r="HLJ18" s="124"/>
      <c r="HLK18" s="124"/>
      <c r="HLL18" s="124"/>
      <c r="HLM18" s="124"/>
      <c r="HLN18" s="124"/>
      <c r="HLO18" s="124"/>
      <c r="HLP18" s="124"/>
      <c r="HLQ18" s="124"/>
      <c r="HLR18" s="124"/>
      <c r="HLS18" s="124"/>
      <c r="HLT18" s="124"/>
      <c r="HLU18" s="124"/>
      <c r="HLV18" s="124"/>
      <c r="HLW18" s="124"/>
      <c r="HLX18" s="124"/>
      <c r="HLY18" s="124"/>
      <c r="HLZ18" s="124"/>
      <c r="HMA18" s="124"/>
      <c r="HMB18" s="124"/>
      <c r="HMC18" s="124"/>
      <c r="HMD18" s="124"/>
      <c r="HME18" s="124"/>
      <c r="HMF18" s="124"/>
      <c r="HMG18" s="124"/>
      <c r="HMH18" s="124"/>
      <c r="HMI18" s="124"/>
      <c r="HMJ18" s="124"/>
      <c r="HMK18" s="124"/>
      <c r="HML18" s="124"/>
      <c r="HMM18" s="124"/>
      <c r="HMN18" s="124"/>
      <c r="HMO18" s="124"/>
      <c r="HMP18" s="124"/>
      <c r="HMQ18" s="124"/>
      <c r="HMR18" s="124"/>
      <c r="HMS18" s="124"/>
      <c r="HMT18" s="124"/>
      <c r="HMU18" s="124"/>
      <c r="HMV18" s="124"/>
      <c r="HMW18" s="124"/>
      <c r="HMX18" s="124"/>
      <c r="HMY18" s="124"/>
      <c r="HMZ18" s="124"/>
      <c r="HNA18" s="124"/>
      <c r="HNB18" s="124"/>
      <c r="HNC18" s="124"/>
      <c r="HND18" s="124"/>
      <c r="HNE18" s="124"/>
      <c r="HNF18" s="124"/>
      <c r="HNG18" s="124"/>
      <c r="HNH18" s="124"/>
      <c r="HNI18" s="124"/>
      <c r="HNJ18" s="124"/>
      <c r="HNK18" s="124"/>
      <c r="HNL18" s="124"/>
      <c r="HNM18" s="124"/>
      <c r="HNN18" s="124"/>
      <c r="HNO18" s="124"/>
      <c r="HNP18" s="124"/>
      <c r="HNQ18" s="124"/>
      <c r="HNR18" s="124"/>
      <c r="HNS18" s="124"/>
      <c r="HNT18" s="124"/>
      <c r="HNU18" s="124"/>
      <c r="HNV18" s="124"/>
      <c r="HNW18" s="124"/>
      <c r="HNX18" s="124"/>
      <c r="HNY18" s="124"/>
      <c r="HNZ18" s="124"/>
      <c r="HOA18" s="124"/>
      <c r="HOB18" s="124"/>
      <c r="HOC18" s="124"/>
      <c r="HOD18" s="124"/>
      <c r="HOE18" s="124"/>
      <c r="HOF18" s="124"/>
      <c r="HOG18" s="124"/>
      <c r="HOH18" s="124"/>
      <c r="HOI18" s="124"/>
      <c r="HOJ18" s="124"/>
      <c r="HOK18" s="124"/>
      <c r="HOL18" s="124"/>
      <c r="HOM18" s="124"/>
      <c r="HON18" s="124"/>
      <c r="HOO18" s="124"/>
      <c r="HOP18" s="124"/>
      <c r="HOQ18" s="124"/>
      <c r="HOR18" s="124"/>
      <c r="HOS18" s="124"/>
      <c r="HOT18" s="124"/>
      <c r="HOU18" s="124"/>
      <c r="HOV18" s="124"/>
      <c r="HOW18" s="124"/>
      <c r="HOX18" s="124"/>
      <c r="HOY18" s="124"/>
      <c r="HOZ18" s="124"/>
      <c r="HPA18" s="124"/>
      <c r="HPB18" s="124"/>
      <c r="HPC18" s="124"/>
      <c r="HPD18" s="124"/>
      <c r="HPE18" s="124"/>
      <c r="HPF18" s="124"/>
      <c r="HPG18" s="124"/>
      <c r="HPH18" s="124"/>
      <c r="HPI18" s="124"/>
      <c r="HPJ18" s="124"/>
      <c r="HPK18" s="124"/>
      <c r="HPL18" s="124"/>
      <c r="HPM18" s="124"/>
      <c r="HPN18" s="124"/>
      <c r="HPO18" s="124"/>
      <c r="HPP18" s="124"/>
      <c r="HPQ18" s="124"/>
      <c r="HPR18" s="124"/>
      <c r="HPS18" s="124"/>
      <c r="HPT18" s="124"/>
      <c r="HPU18" s="124"/>
      <c r="HPV18" s="124"/>
      <c r="HPW18" s="124"/>
      <c r="HPX18" s="124"/>
      <c r="HPY18" s="124"/>
      <c r="HPZ18" s="124"/>
      <c r="HQA18" s="124"/>
      <c r="HQB18" s="124"/>
      <c r="HQC18" s="124"/>
      <c r="HQD18" s="124"/>
      <c r="HQE18" s="124"/>
      <c r="HQF18" s="124"/>
      <c r="HQG18" s="124"/>
      <c r="HQH18" s="124"/>
      <c r="HQI18" s="124"/>
      <c r="HQJ18" s="124"/>
      <c r="HQK18" s="124"/>
      <c r="HQL18" s="124"/>
      <c r="HQM18" s="124"/>
      <c r="HQN18" s="124"/>
      <c r="HQO18" s="124"/>
      <c r="HQP18" s="124"/>
      <c r="HQQ18" s="124"/>
      <c r="HQR18" s="124"/>
      <c r="HQS18" s="124"/>
      <c r="HQT18" s="124"/>
      <c r="HQU18" s="124"/>
      <c r="HQV18" s="124"/>
      <c r="HQW18" s="124"/>
      <c r="HQX18" s="124"/>
      <c r="HQY18" s="124"/>
      <c r="HQZ18" s="124"/>
      <c r="HRA18" s="124"/>
      <c r="HRB18" s="124"/>
      <c r="HRC18" s="124"/>
      <c r="HRD18" s="124"/>
      <c r="HRE18" s="124"/>
      <c r="HRF18" s="124"/>
      <c r="HRG18" s="124"/>
      <c r="HRH18" s="124"/>
      <c r="HRI18" s="124"/>
      <c r="HRJ18" s="124"/>
      <c r="HRK18" s="124"/>
      <c r="HRL18" s="124"/>
      <c r="HRM18" s="124"/>
      <c r="HRN18" s="124"/>
      <c r="HRO18" s="124"/>
      <c r="HRP18" s="124"/>
      <c r="HRQ18" s="124"/>
      <c r="HRR18" s="124"/>
      <c r="HRS18" s="124"/>
      <c r="HRT18" s="124"/>
      <c r="HRU18" s="124"/>
      <c r="HRV18" s="124"/>
      <c r="HRW18" s="124"/>
      <c r="HRX18" s="124"/>
      <c r="HRY18" s="124"/>
      <c r="HRZ18" s="124"/>
      <c r="HSA18" s="124"/>
      <c r="HSB18" s="124"/>
      <c r="HSC18" s="124"/>
      <c r="HSD18" s="124"/>
      <c r="HSE18" s="124"/>
      <c r="HSF18" s="124"/>
      <c r="HSG18" s="124"/>
      <c r="HSH18" s="124"/>
      <c r="HSI18" s="124"/>
      <c r="HSJ18" s="124"/>
      <c r="HSK18" s="124"/>
      <c r="HSL18" s="124"/>
      <c r="HSM18" s="124"/>
      <c r="HSN18" s="124"/>
      <c r="HSO18" s="124"/>
      <c r="HSP18" s="124"/>
      <c r="HSQ18" s="124"/>
      <c r="HSR18" s="124"/>
      <c r="HSS18" s="124"/>
      <c r="HST18" s="124"/>
      <c r="HSU18" s="124"/>
      <c r="HSV18" s="124"/>
      <c r="HSW18" s="124"/>
      <c r="HSX18" s="124"/>
      <c r="HSY18" s="124"/>
      <c r="HSZ18" s="124"/>
      <c r="HTA18" s="124"/>
      <c r="HTB18" s="124"/>
      <c r="HTC18" s="124"/>
      <c r="HTD18" s="124"/>
      <c r="HTE18" s="124"/>
      <c r="HTF18" s="124"/>
      <c r="HTG18" s="124"/>
      <c r="HTH18" s="124"/>
      <c r="HTI18" s="124"/>
      <c r="HTJ18" s="124"/>
      <c r="HTK18" s="124"/>
      <c r="HTL18" s="124"/>
      <c r="HTM18" s="124"/>
      <c r="HTN18" s="124"/>
      <c r="HTO18" s="124"/>
      <c r="HTP18" s="124"/>
      <c r="HTQ18" s="124"/>
      <c r="HTR18" s="124"/>
      <c r="HTS18" s="124"/>
      <c r="HTT18" s="124"/>
      <c r="HTU18" s="124"/>
      <c r="HTV18" s="124"/>
      <c r="HTW18" s="124"/>
      <c r="HTX18" s="124"/>
      <c r="HTY18" s="124"/>
      <c r="HTZ18" s="124"/>
      <c r="HUA18" s="124"/>
      <c r="HUB18" s="124"/>
      <c r="HUC18" s="124"/>
      <c r="HUD18" s="124"/>
      <c r="HUE18" s="124"/>
      <c r="HUF18" s="124"/>
      <c r="HUG18" s="124"/>
      <c r="HUH18" s="124"/>
      <c r="HUI18" s="124"/>
      <c r="HUJ18" s="124"/>
      <c r="HUK18" s="124"/>
      <c r="HUL18" s="124"/>
      <c r="HUM18" s="124"/>
      <c r="HUN18" s="124"/>
      <c r="HUO18" s="124"/>
      <c r="HUP18" s="124"/>
      <c r="HUQ18" s="124"/>
      <c r="HUR18" s="124"/>
      <c r="HUS18" s="124"/>
      <c r="HUT18" s="124"/>
      <c r="HUU18" s="124"/>
      <c r="HUV18" s="124"/>
      <c r="HUW18" s="124"/>
      <c r="HUX18" s="124"/>
      <c r="HUY18" s="124"/>
      <c r="HUZ18" s="124"/>
      <c r="HVA18" s="124"/>
      <c r="HVB18" s="124"/>
      <c r="HVC18" s="124"/>
      <c r="HVD18" s="124"/>
      <c r="HVE18" s="124"/>
      <c r="HVF18" s="124"/>
      <c r="HVG18" s="124"/>
      <c r="HVH18" s="124"/>
      <c r="HVI18" s="124"/>
      <c r="HVJ18" s="124"/>
      <c r="HVK18" s="124"/>
      <c r="HVL18" s="124"/>
      <c r="HVM18" s="124"/>
      <c r="HVN18" s="124"/>
      <c r="HVO18" s="124"/>
      <c r="HVP18" s="124"/>
      <c r="HVQ18" s="124"/>
      <c r="HVR18" s="124"/>
      <c r="HVS18" s="124"/>
      <c r="HVT18" s="124"/>
      <c r="HVU18" s="124"/>
      <c r="HVV18" s="124"/>
      <c r="HVW18" s="124"/>
      <c r="HVX18" s="124"/>
      <c r="HVY18" s="124"/>
      <c r="HVZ18" s="124"/>
      <c r="HWA18" s="124"/>
      <c r="HWB18" s="124"/>
      <c r="HWC18" s="124"/>
      <c r="HWD18" s="124"/>
      <c r="HWE18" s="124"/>
      <c r="HWF18" s="124"/>
      <c r="HWG18" s="124"/>
      <c r="HWH18" s="124"/>
      <c r="HWI18" s="124"/>
      <c r="HWJ18" s="124"/>
      <c r="HWK18" s="124"/>
      <c r="HWL18" s="124"/>
      <c r="HWM18" s="124"/>
      <c r="HWN18" s="124"/>
      <c r="HWO18" s="124"/>
      <c r="HWP18" s="124"/>
      <c r="HWQ18" s="124"/>
      <c r="HWR18" s="124"/>
      <c r="HWS18" s="124"/>
      <c r="HWT18" s="124"/>
      <c r="HWU18" s="124"/>
      <c r="HWV18" s="124"/>
      <c r="HWW18" s="124"/>
      <c r="HWX18" s="124"/>
      <c r="HWY18" s="124"/>
      <c r="HWZ18" s="124"/>
      <c r="HXA18" s="124"/>
      <c r="HXB18" s="124"/>
      <c r="HXC18" s="124"/>
      <c r="HXD18" s="124"/>
      <c r="HXE18" s="124"/>
      <c r="HXF18" s="124"/>
      <c r="HXG18" s="124"/>
      <c r="HXH18" s="124"/>
      <c r="HXI18" s="124"/>
      <c r="HXJ18" s="124"/>
      <c r="HXK18" s="124"/>
      <c r="HXL18" s="124"/>
      <c r="HXM18" s="124"/>
      <c r="HXN18" s="124"/>
      <c r="HXO18" s="124"/>
      <c r="HXP18" s="124"/>
      <c r="HXQ18" s="124"/>
      <c r="HXR18" s="124"/>
      <c r="HXS18" s="124"/>
      <c r="HXT18" s="124"/>
      <c r="HXU18" s="124"/>
      <c r="HXV18" s="124"/>
      <c r="HXW18" s="124"/>
      <c r="HXX18" s="124"/>
      <c r="HXY18" s="124"/>
      <c r="HXZ18" s="124"/>
      <c r="HYA18" s="124"/>
      <c r="HYB18" s="124"/>
      <c r="HYC18" s="124"/>
      <c r="HYD18" s="124"/>
      <c r="HYE18" s="124"/>
      <c r="HYF18" s="124"/>
      <c r="HYG18" s="124"/>
      <c r="HYH18" s="124"/>
      <c r="HYI18" s="124"/>
      <c r="HYJ18" s="124"/>
      <c r="HYK18" s="124"/>
      <c r="HYL18" s="124"/>
      <c r="HYM18" s="124"/>
      <c r="HYN18" s="124"/>
      <c r="HYO18" s="124"/>
      <c r="HYP18" s="124"/>
      <c r="HYQ18" s="124"/>
      <c r="HYR18" s="124"/>
      <c r="HYS18" s="124"/>
      <c r="HYT18" s="124"/>
      <c r="HYU18" s="124"/>
      <c r="HYV18" s="124"/>
      <c r="HYW18" s="124"/>
      <c r="HYX18" s="124"/>
      <c r="HYY18" s="124"/>
      <c r="HYZ18" s="124"/>
      <c r="HZA18" s="124"/>
      <c r="HZB18" s="124"/>
      <c r="HZC18" s="124"/>
      <c r="HZD18" s="124"/>
      <c r="HZE18" s="124"/>
      <c r="HZF18" s="124"/>
      <c r="HZG18" s="124"/>
      <c r="HZH18" s="124"/>
      <c r="HZI18" s="124"/>
      <c r="HZJ18" s="124"/>
      <c r="HZK18" s="124"/>
      <c r="HZL18" s="124"/>
      <c r="HZM18" s="124"/>
      <c r="HZN18" s="124"/>
      <c r="HZO18" s="124"/>
      <c r="HZP18" s="124"/>
      <c r="HZQ18" s="124"/>
      <c r="HZR18" s="124"/>
      <c r="HZS18" s="124"/>
      <c r="HZT18" s="124"/>
      <c r="HZU18" s="124"/>
      <c r="HZV18" s="124"/>
      <c r="HZW18" s="124"/>
      <c r="HZX18" s="124"/>
      <c r="HZY18" s="124"/>
      <c r="HZZ18" s="124"/>
      <c r="IAA18" s="124"/>
      <c r="IAB18" s="124"/>
      <c r="IAC18" s="124"/>
      <c r="IAD18" s="124"/>
      <c r="IAE18" s="124"/>
      <c r="IAF18" s="124"/>
      <c r="IAG18" s="124"/>
      <c r="IAH18" s="124"/>
      <c r="IAI18" s="124"/>
      <c r="IAJ18" s="124"/>
      <c r="IAK18" s="124"/>
      <c r="IAL18" s="124"/>
      <c r="IAM18" s="124"/>
      <c r="IAN18" s="124"/>
      <c r="IAO18" s="124"/>
      <c r="IAP18" s="124"/>
      <c r="IAQ18" s="124"/>
      <c r="IAR18" s="124"/>
      <c r="IAS18" s="124"/>
      <c r="IAT18" s="124"/>
      <c r="IAU18" s="124"/>
      <c r="IAV18" s="124"/>
      <c r="IAW18" s="124"/>
      <c r="IAX18" s="124"/>
      <c r="IAY18" s="124"/>
      <c r="IAZ18" s="124"/>
      <c r="IBA18" s="124"/>
      <c r="IBB18" s="124"/>
      <c r="IBC18" s="124"/>
      <c r="IBD18" s="124"/>
      <c r="IBE18" s="124"/>
      <c r="IBF18" s="124"/>
      <c r="IBG18" s="124"/>
      <c r="IBH18" s="124"/>
      <c r="IBI18" s="124"/>
      <c r="IBJ18" s="124"/>
      <c r="IBK18" s="124"/>
      <c r="IBL18" s="124"/>
      <c r="IBM18" s="124"/>
      <c r="IBN18" s="124"/>
      <c r="IBO18" s="124"/>
      <c r="IBP18" s="124"/>
      <c r="IBQ18" s="124"/>
      <c r="IBR18" s="124"/>
      <c r="IBS18" s="124"/>
      <c r="IBT18" s="124"/>
      <c r="IBU18" s="124"/>
      <c r="IBV18" s="124"/>
      <c r="IBW18" s="124"/>
      <c r="IBX18" s="124"/>
      <c r="IBY18" s="124"/>
      <c r="IBZ18" s="124"/>
      <c r="ICA18" s="124"/>
      <c r="ICB18" s="124"/>
      <c r="ICC18" s="124"/>
      <c r="ICD18" s="124"/>
      <c r="ICE18" s="124"/>
      <c r="ICF18" s="124"/>
      <c r="ICG18" s="124"/>
      <c r="ICH18" s="124"/>
      <c r="ICI18" s="124"/>
      <c r="ICJ18" s="124"/>
      <c r="ICK18" s="124"/>
      <c r="ICL18" s="124"/>
      <c r="ICM18" s="124"/>
      <c r="ICN18" s="124"/>
      <c r="ICO18" s="124"/>
      <c r="ICP18" s="124"/>
      <c r="ICQ18" s="124"/>
      <c r="ICR18" s="124"/>
      <c r="ICS18" s="124"/>
      <c r="ICT18" s="124"/>
      <c r="ICU18" s="124"/>
      <c r="ICV18" s="124"/>
      <c r="ICW18" s="124"/>
      <c r="ICX18" s="124"/>
      <c r="ICY18" s="124"/>
      <c r="ICZ18" s="124"/>
      <c r="IDA18" s="124"/>
      <c r="IDB18" s="124"/>
      <c r="IDC18" s="124"/>
      <c r="IDD18" s="124"/>
      <c r="IDE18" s="124"/>
      <c r="IDF18" s="124"/>
      <c r="IDG18" s="124"/>
      <c r="IDH18" s="124"/>
      <c r="IDI18" s="124"/>
      <c r="IDJ18" s="124"/>
      <c r="IDK18" s="124"/>
      <c r="IDL18" s="124"/>
      <c r="IDM18" s="124"/>
      <c r="IDN18" s="124"/>
      <c r="IDO18" s="124"/>
      <c r="IDP18" s="124"/>
      <c r="IDQ18" s="124"/>
      <c r="IDR18" s="124"/>
      <c r="IDS18" s="124"/>
      <c r="IDT18" s="124"/>
      <c r="IDU18" s="124"/>
      <c r="IDV18" s="124"/>
      <c r="IDW18" s="124"/>
      <c r="IDX18" s="124"/>
      <c r="IDY18" s="124"/>
      <c r="IDZ18" s="124"/>
      <c r="IEA18" s="124"/>
      <c r="IEB18" s="124"/>
      <c r="IEC18" s="124"/>
      <c r="IED18" s="124"/>
      <c r="IEE18" s="124"/>
      <c r="IEF18" s="124"/>
      <c r="IEG18" s="124"/>
      <c r="IEH18" s="124"/>
      <c r="IEI18" s="124"/>
      <c r="IEJ18" s="124"/>
      <c r="IEK18" s="124"/>
      <c r="IEL18" s="124"/>
      <c r="IEM18" s="124"/>
      <c r="IEN18" s="124"/>
      <c r="IEO18" s="124"/>
      <c r="IEP18" s="124"/>
      <c r="IEQ18" s="124"/>
      <c r="IER18" s="124"/>
      <c r="IES18" s="124"/>
      <c r="IET18" s="124"/>
      <c r="IEU18" s="124"/>
      <c r="IEV18" s="124"/>
      <c r="IEW18" s="124"/>
      <c r="IEX18" s="124"/>
      <c r="IEY18" s="124"/>
      <c r="IEZ18" s="124"/>
      <c r="IFA18" s="124"/>
      <c r="IFB18" s="124"/>
      <c r="IFC18" s="124"/>
      <c r="IFD18" s="124"/>
      <c r="IFE18" s="124"/>
      <c r="IFF18" s="124"/>
      <c r="IFG18" s="124"/>
      <c r="IFH18" s="124"/>
      <c r="IFI18" s="124"/>
      <c r="IFJ18" s="124"/>
      <c r="IFK18" s="124"/>
      <c r="IFL18" s="124"/>
      <c r="IFM18" s="124"/>
      <c r="IFN18" s="124"/>
      <c r="IFO18" s="124"/>
      <c r="IFP18" s="124"/>
      <c r="IFQ18" s="124"/>
      <c r="IFR18" s="124"/>
      <c r="IFS18" s="124"/>
      <c r="IFT18" s="124"/>
      <c r="IFU18" s="124"/>
      <c r="IFV18" s="124"/>
      <c r="IFW18" s="124"/>
      <c r="IFX18" s="124"/>
      <c r="IFY18" s="124"/>
      <c r="IFZ18" s="124"/>
      <c r="IGA18" s="124"/>
      <c r="IGB18" s="124"/>
      <c r="IGC18" s="124"/>
      <c r="IGD18" s="124"/>
      <c r="IGE18" s="124"/>
      <c r="IGF18" s="124"/>
      <c r="IGG18" s="124"/>
      <c r="IGH18" s="124"/>
      <c r="IGI18" s="124"/>
      <c r="IGJ18" s="124"/>
      <c r="IGK18" s="124"/>
      <c r="IGL18" s="124"/>
      <c r="IGM18" s="124"/>
      <c r="IGN18" s="124"/>
      <c r="IGO18" s="124"/>
      <c r="IGP18" s="124"/>
      <c r="IGQ18" s="124"/>
      <c r="IGR18" s="124"/>
      <c r="IGS18" s="124"/>
      <c r="IGT18" s="124"/>
      <c r="IGU18" s="124"/>
      <c r="IGV18" s="124"/>
      <c r="IGW18" s="124"/>
      <c r="IGX18" s="124"/>
      <c r="IGY18" s="124"/>
      <c r="IGZ18" s="124"/>
      <c r="IHA18" s="124"/>
      <c r="IHB18" s="124"/>
      <c r="IHC18" s="124"/>
      <c r="IHD18" s="124"/>
      <c r="IHE18" s="124"/>
      <c r="IHF18" s="124"/>
      <c r="IHG18" s="124"/>
      <c r="IHH18" s="124"/>
      <c r="IHI18" s="124"/>
      <c r="IHJ18" s="124"/>
      <c r="IHK18" s="124"/>
      <c r="IHL18" s="124"/>
      <c r="IHM18" s="124"/>
      <c r="IHN18" s="124"/>
      <c r="IHO18" s="124"/>
      <c r="IHP18" s="124"/>
      <c r="IHQ18" s="124"/>
      <c r="IHR18" s="124"/>
      <c r="IHS18" s="124"/>
      <c r="IHT18" s="124"/>
      <c r="IHU18" s="124"/>
      <c r="IHV18" s="124"/>
      <c r="IHW18" s="124"/>
      <c r="IHX18" s="124"/>
      <c r="IHY18" s="124"/>
      <c r="IHZ18" s="124"/>
      <c r="IIA18" s="124"/>
      <c r="IIB18" s="124"/>
      <c r="IIC18" s="124"/>
      <c r="IID18" s="124"/>
      <c r="IIE18" s="124"/>
      <c r="IIF18" s="124"/>
      <c r="IIG18" s="124"/>
      <c r="IIH18" s="124"/>
      <c r="III18" s="124"/>
      <c r="IIJ18" s="124"/>
      <c r="IIK18" s="124"/>
      <c r="IIL18" s="124"/>
      <c r="IIM18" s="124"/>
      <c r="IIN18" s="124"/>
      <c r="IIO18" s="124"/>
      <c r="IIP18" s="124"/>
      <c r="IIQ18" s="124"/>
      <c r="IIR18" s="124"/>
      <c r="IIS18" s="124"/>
      <c r="IIT18" s="124"/>
      <c r="IIU18" s="124"/>
      <c r="IIV18" s="124"/>
      <c r="IIW18" s="124"/>
      <c r="IIX18" s="124"/>
      <c r="IIY18" s="124"/>
      <c r="IIZ18" s="124"/>
      <c r="IJA18" s="124"/>
      <c r="IJB18" s="124"/>
      <c r="IJC18" s="124"/>
      <c r="IJD18" s="124"/>
      <c r="IJE18" s="124"/>
      <c r="IJF18" s="124"/>
      <c r="IJG18" s="124"/>
      <c r="IJH18" s="124"/>
      <c r="IJI18" s="124"/>
      <c r="IJJ18" s="124"/>
      <c r="IJK18" s="124"/>
      <c r="IJL18" s="124"/>
      <c r="IJM18" s="124"/>
      <c r="IJN18" s="124"/>
      <c r="IJO18" s="124"/>
      <c r="IJP18" s="124"/>
      <c r="IJQ18" s="124"/>
      <c r="IJR18" s="124"/>
      <c r="IJS18" s="124"/>
      <c r="IJT18" s="124"/>
      <c r="IJU18" s="124"/>
      <c r="IJV18" s="124"/>
      <c r="IJW18" s="124"/>
      <c r="IJX18" s="124"/>
      <c r="IJY18" s="124"/>
      <c r="IJZ18" s="124"/>
      <c r="IKA18" s="124"/>
      <c r="IKB18" s="124"/>
      <c r="IKC18" s="124"/>
      <c r="IKD18" s="124"/>
      <c r="IKE18" s="124"/>
      <c r="IKF18" s="124"/>
      <c r="IKG18" s="124"/>
      <c r="IKH18" s="124"/>
      <c r="IKI18" s="124"/>
      <c r="IKJ18" s="124"/>
      <c r="IKK18" s="124"/>
      <c r="IKL18" s="124"/>
      <c r="IKM18" s="124"/>
      <c r="IKN18" s="124"/>
      <c r="IKO18" s="124"/>
      <c r="IKP18" s="124"/>
      <c r="IKQ18" s="124"/>
      <c r="IKR18" s="124"/>
      <c r="IKS18" s="124"/>
      <c r="IKT18" s="124"/>
      <c r="IKU18" s="124"/>
      <c r="IKV18" s="124"/>
      <c r="IKW18" s="124"/>
      <c r="IKX18" s="124"/>
      <c r="IKY18" s="124"/>
      <c r="IKZ18" s="124"/>
      <c r="ILA18" s="124"/>
      <c r="ILB18" s="124"/>
      <c r="ILC18" s="124"/>
      <c r="ILD18" s="124"/>
      <c r="ILE18" s="124"/>
      <c r="ILF18" s="124"/>
      <c r="ILG18" s="124"/>
      <c r="ILH18" s="124"/>
      <c r="ILI18" s="124"/>
      <c r="ILJ18" s="124"/>
      <c r="ILK18" s="124"/>
      <c r="ILL18" s="124"/>
      <c r="ILM18" s="124"/>
      <c r="ILN18" s="124"/>
      <c r="ILO18" s="124"/>
      <c r="ILP18" s="124"/>
      <c r="ILQ18" s="124"/>
      <c r="ILR18" s="124"/>
      <c r="ILS18" s="124"/>
      <c r="ILT18" s="124"/>
      <c r="ILU18" s="124"/>
      <c r="ILV18" s="124"/>
      <c r="ILW18" s="124"/>
      <c r="ILX18" s="124"/>
      <c r="ILY18" s="124"/>
      <c r="ILZ18" s="124"/>
      <c r="IMA18" s="124"/>
      <c r="IMB18" s="124"/>
      <c r="IMC18" s="124"/>
      <c r="IMD18" s="124"/>
      <c r="IME18" s="124"/>
      <c r="IMF18" s="124"/>
      <c r="IMG18" s="124"/>
      <c r="IMH18" s="124"/>
      <c r="IMI18" s="124"/>
      <c r="IMJ18" s="124"/>
      <c r="IMK18" s="124"/>
      <c r="IML18" s="124"/>
      <c r="IMM18" s="124"/>
      <c r="IMN18" s="124"/>
      <c r="IMO18" s="124"/>
      <c r="IMP18" s="124"/>
      <c r="IMQ18" s="124"/>
      <c r="IMR18" s="124"/>
      <c r="IMS18" s="124"/>
      <c r="IMT18" s="124"/>
      <c r="IMU18" s="124"/>
      <c r="IMV18" s="124"/>
      <c r="IMW18" s="124"/>
      <c r="IMX18" s="124"/>
      <c r="IMY18" s="124"/>
      <c r="IMZ18" s="124"/>
      <c r="INA18" s="124"/>
      <c r="INB18" s="124"/>
      <c r="INC18" s="124"/>
      <c r="IND18" s="124"/>
      <c r="INE18" s="124"/>
      <c r="INF18" s="124"/>
      <c r="ING18" s="124"/>
      <c r="INH18" s="124"/>
      <c r="INI18" s="124"/>
      <c r="INJ18" s="124"/>
      <c r="INK18" s="124"/>
      <c r="INL18" s="124"/>
      <c r="INM18" s="124"/>
      <c r="INN18" s="124"/>
      <c r="INO18" s="124"/>
      <c r="INP18" s="124"/>
      <c r="INQ18" s="124"/>
      <c r="INR18" s="124"/>
      <c r="INS18" s="124"/>
      <c r="INT18" s="124"/>
      <c r="INU18" s="124"/>
      <c r="INV18" s="124"/>
      <c r="INW18" s="124"/>
      <c r="INX18" s="124"/>
      <c r="INY18" s="124"/>
      <c r="INZ18" s="124"/>
      <c r="IOA18" s="124"/>
      <c r="IOB18" s="124"/>
      <c r="IOC18" s="124"/>
      <c r="IOD18" s="124"/>
      <c r="IOE18" s="124"/>
      <c r="IOF18" s="124"/>
      <c r="IOG18" s="124"/>
      <c r="IOH18" s="124"/>
      <c r="IOI18" s="124"/>
      <c r="IOJ18" s="124"/>
      <c r="IOK18" s="124"/>
      <c r="IOL18" s="124"/>
      <c r="IOM18" s="124"/>
      <c r="ION18" s="124"/>
      <c r="IOO18" s="124"/>
      <c r="IOP18" s="124"/>
      <c r="IOQ18" s="124"/>
      <c r="IOR18" s="124"/>
      <c r="IOS18" s="124"/>
      <c r="IOT18" s="124"/>
      <c r="IOU18" s="124"/>
      <c r="IOV18" s="124"/>
      <c r="IOW18" s="124"/>
      <c r="IOX18" s="124"/>
      <c r="IOY18" s="124"/>
      <c r="IOZ18" s="124"/>
      <c r="IPA18" s="124"/>
      <c r="IPB18" s="124"/>
      <c r="IPC18" s="124"/>
      <c r="IPD18" s="124"/>
      <c r="IPE18" s="124"/>
      <c r="IPF18" s="124"/>
      <c r="IPG18" s="124"/>
      <c r="IPH18" s="124"/>
      <c r="IPI18" s="124"/>
      <c r="IPJ18" s="124"/>
      <c r="IPK18" s="124"/>
      <c r="IPL18" s="124"/>
      <c r="IPM18" s="124"/>
      <c r="IPN18" s="124"/>
      <c r="IPO18" s="124"/>
      <c r="IPP18" s="124"/>
      <c r="IPQ18" s="124"/>
      <c r="IPR18" s="124"/>
      <c r="IPS18" s="124"/>
      <c r="IPT18" s="124"/>
      <c r="IPU18" s="124"/>
      <c r="IPV18" s="124"/>
      <c r="IPW18" s="124"/>
      <c r="IPX18" s="124"/>
      <c r="IPY18" s="124"/>
      <c r="IPZ18" s="124"/>
      <c r="IQA18" s="124"/>
      <c r="IQB18" s="124"/>
      <c r="IQC18" s="124"/>
      <c r="IQD18" s="124"/>
      <c r="IQE18" s="124"/>
      <c r="IQF18" s="124"/>
      <c r="IQG18" s="124"/>
      <c r="IQH18" s="124"/>
      <c r="IQI18" s="124"/>
      <c r="IQJ18" s="124"/>
      <c r="IQK18" s="124"/>
      <c r="IQL18" s="124"/>
      <c r="IQM18" s="124"/>
      <c r="IQN18" s="124"/>
      <c r="IQO18" s="124"/>
      <c r="IQP18" s="124"/>
      <c r="IQQ18" s="124"/>
      <c r="IQR18" s="124"/>
      <c r="IQS18" s="124"/>
      <c r="IQT18" s="124"/>
      <c r="IQU18" s="124"/>
      <c r="IQV18" s="124"/>
      <c r="IQW18" s="124"/>
      <c r="IQX18" s="124"/>
      <c r="IQY18" s="124"/>
      <c r="IQZ18" s="124"/>
      <c r="IRA18" s="124"/>
      <c r="IRB18" s="124"/>
      <c r="IRC18" s="124"/>
      <c r="IRD18" s="124"/>
      <c r="IRE18" s="124"/>
      <c r="IRF18" s="124"/>
      <c r="IRG18" s="124"/>
      <c r="IRH18" s="124"/>
      <c r="IRI18" s="124"/>
      <c r="IRJ18" s="124"/>
      <c r="IRK18" s="124"/>
      <c r="IRL18" s="124"/>
      <c r="IRM18" s="124"/>
      <c r="IRN18" s="124"/>
      <c r="IRO18" s="124"/>
      <c r="IRP18" s="124"/>
      <c r="IRQ18" s="124"/>
      <c r="IRR18" s="124"/>
      <c r="IRS18" s="124"/>
      <c r="IRT18" s="124"/>
      <c r="IRU18" s="124"/>
      <c r="IRV18" s="124"/>
      <c r="IRW18" s="124"/>
      <c r="IRX18" s="124"/>
      <c r="IRY18" s="124"/>
      <c r="IRZ18" s="124"/>
      <c r="ISA18" s="124"/>
      <c r="ISB18" s="124"/>
      <c r="ISC18" s="124"/>
      <c r="ISD18" s="124"/>
      <c r="ISE18" s="124"/>
      <c r="ISF18" s="124"/>
      <c r="ISG18" s="124"/>
      <c r="ISH18" s="124"/>
      <c r="ISI18" s="124"/>
      <c r="ISJ18" s="124"/>
      <c r="ISK18" s="124"/>
      <c r="ISL18" s="124"/>
      <c r="ISM18" s="124"/>
      <c r="ISN18" s="124"/>
      <c r="ISO18" s="124"/>
      <c r="ISP18" s="124"/>
      <c r="ISQ18" s="124"/>
      <c r="ISR18" s="124"/>
      <c r="ISS18" s="124"/>
      <c r="IST18" s="124"/>
      <c r="ISU18" s="124"/>
      <c r="ISV18" s="124"/>
      <c r="ISW18" s="124"/>
      <c r="ISX18" s="124"/>
      <c r="ISY18" s="124"/>
      <c r="ISZ18" s="124"/>
      <c r="ITA18" s="124"/>
      <c r="ITB18" s="124"/>
      <c r="ITC18" s="124"/>
      <c r="ITD18" s="124"/>
      <c r="ITE18" s="124"/>
      <c r="ITF18" s="124"/>
      <c r="ITG18" s="124"/>
      <c r="ITH18" s="124"/>
      <c r="ITI18" s="124"/>
      <c r="ITJ18" s="124"/>
      <c r="ITK18" s="124"/>
      <c r="ITL18" s="124"/>
      <c r="ITM18" s="124"/>
      <c r="ITN18" s="124"/>
      <c r="ITO18" s="124"/>
      <c r="ITP18" s="124"/>
      <c r="ITQ18" s="124"/>
      <c r="ITR18" s="124"/>
      <c r="ITS18" s="124"/>
      <c r="ITT18" s="124"/>
      <c r="ITU18" s="124"/>
      <c r="ITV18" s="124"/>
      <c r="ITW18" s="124"/>
      <c r="ITX18" s="124"/>
      <c r="ITY18" s="124"/>
      <c r="ITZ18" s="124"/>
      <c r="IUA18" s="124"/>
      <c r="IUB18" s="124"/>
      <c r="IUC18" s="124"/>
      <c r="IUD18" s="124"/>
      <c r="IUE18" s="124"/>
      <c r="IUF18" s="124"/>
      <c r="IUG18" s="124"/>
      <c r="IUH18" s="124"/>
      <c r="IUI18" s="124"/>
      <c r="IUJ18" s="124"/>
      <c r="IUK18" s="124"/>
      <c r="IUL18" s="124"/>
      <c r="IUM18" s="124"/>
      <c r="IUN18" s="124"/>
      <c r="IUO18" s="124"/>
      <c r="IUP18" s="124"/>
      <c r="IUQ18" s="124"/>
      <c r="IUR18" s="124"/>
      <c r="IUS18" s="124"/>
      <c r="IUT18" s="124"/>
      <c r="IUU18" s="124"/>
      <c r="IUV18" s="124"/>
      <c r="IUW18" s="124"/>
      <c r="IUX18" s="124"/>
      <c r="IUY18" s="124"/>
      <c r="IUZ18" s="124"/>
      <c r="IVA18" s="124"/>
      <c r="IVB18" s="124"/>
      <c r="IVC18" s="124"/>
      <c r="IVD18" s="124"/>
      <c r="IVE18" s="124"/>
      <c r="IVF18" s="124"/>
      <c r="IVG18" s="124"/>
      <c r="IVH18" s="124"/>
      <c r="IVI18" s="124"/>
      <c r="IVJ18" s="124"/>
      <c r="IVK18" s="124"/>
      <c r="IVL18" s="124"/>
      <c r="IVM18" s="124"/>
      <c r="IVN18" s="124"/>
      <c r="IVO18" s="124"/>
      <c r="IVP18" s="124"/>
      <c r="IVQ18" s="124"/>
      <c r="IVR18" s="124"/>
      <c r="IVS18" s="124"/>
      <c r="IVT18" s="124"/>
      <c r="IVU18" s="124"/>
      <c r="IVV18" s="124"/>
      <c r="IVW18" s="124"/>
      <c r="IVX18" s="124"/>
      <c r="IVY18" s="124"/>
      <c r="IVZ18" s="124"/>
      <c r="IWA18" s="124"/>
      <c r="IWB18" s="124"/>
      <c r="IWC18" s="124"/>
      <c r="IWD18" s="124"/>
      <c r="IWE18" s="124"/>
      <c r="IWF18" s="124"/>
      <c r="IWG18" s="124"/>
      <c r="IWH18" s="124"/>
      <c r="IWI18" s="124"/>
      <c r="IWJ18" s="124"/>
      <c r="IWK18" s="124"/>
      <c r="IWL18" s="124"/>
      <c r="IWM18" s="124"/>
      <c r="IWN18" s="124"/>
      <c r="IWO18" s="124"/>
      <c r="IWP18" s="124"/>
      <c r="IWQ18" s="124"/>
      <c r="IWR18" s="124"/>
      <c r="IWS18" s="124"/>
      <c r="IWT18" s="124"/>
      <c r="IWU18" s="124"/>
      <c r="IWV18" s="124"/>
      <c r="IWW18" s="124"/>
      <c r="IWX18" s="124"/>
      <c r="IWY18" s="124"/>
      <c r="IWZ18" s="124"/>
      <c r="IXA18" s="124"/>
      <c r="IXB18" s="124"/>
      <c r="IXC18" s="124"/>
      <c r="IXD18" s="124"/>
      <c r="IXE18" s="124"/>
      <c r="IXF18" s="124"/>
      <c r="IXG18" s="124"/>
      <c r="IXH18" s="124"/>
      <c r="IXI18" s="124"/>
      <c r="IXJ18" s="124"/>
      <c r="IXK18" s="124"/>
      <c r="IXL18" s="124"/>
      <c r="IXM18" s="124"/>
      <c r="IXN18" s="124"/>
      <c r="IXO18" s="124"/>
      <c r="IXP18" s="124"/>
      <c r="IXQ18" s="124"/>
      <c r="IXR18" s="124"/>
      <c r="IXS18" s="124"/>
      <c r="IXT18" s="124"/>
      <c r="IXU18" s="124"/>
      <c r="IXV18" s="124"/>
      <c r="IXW18" s="124"/>
      <c r="IXX18" s="124"/>
      <c r="IXY18" s="124"/>
      <c r="IXZ18" s="124"/>
      <c r="IYA18" s="124"/>
      <c r="IYB18" s="124"/>
      <c r="IYC18" s="124"/>
      <c r="IYD18" s="124"/>
      <c r="IYE18" s="124"/>
      <c r="IYF18" s="124"/>
      <c r="IYG18" s="124"/>
      <c r="IYH18" s="124"/>
      <c r="IYI18" s="124"/>
      <c r="IYJ18" s="124"/>
      <c r="IYK18" s="124"/>
      <c r="IYL18" s="124"/>
      <c r="IYM18" s="124"/>
      <c r="IYN18" s="124"/>
      <c r="IYO18" s="124"/>
      <c r="IYP18" s="124"/>
      <c r="IYQ18" s="124"/>
      <c r="IYR18" s="124"/>
      <c r="IYS18" s="124"/>
      <c r="IYT18" s="124"/>
      <c r="IYU18" s="124"/>
      <c r="IYV18" s="124"/>
      <c r="IYW18" s="124"/>
      <c r="IYX18" s="124"/>
      <c r="IYY18" s="124"/>
      <c r="IYZ18" s="124"/>
      <c r="IZA18" s="124"/>
      <c r="IZB18" s="124"/>
      <c r="IZC18" s="124"/>
      <c r="IZD18" s="124"/>
      <c r="IZE18" s="124"/>
      <c r="IZF18" s="124"/>
      <c r="IZG18" s="124"/>
      <c r="IZH18" s="124"/>
      <c r="IZI18" s="124"/>
      <c r="IZJ18" s="124"/>
      <c r="IZK18" s="124"/>
      <c r="IZL18" s="124"/>
      <c r="IZM18" s="124"/>
      <c r="IZN18" s="124"/>
      <c r="IZO18" s="124"/>
      <c r="IZP18" s="124"/>
      <c r="IZQ18" s="124"/>
      <c r="IZR18" s="124"/>
      <c r="IZS18" s="124"/>
      <c r="IZT18" s="124"/>
      <c r="IZU18" s="124"/>
      <c r="IZV18" s="124"/>
      <c r="IZW18" s="124"/>
      <c r="IZX18" s="124"/>
      <c r="IZY18" s="124"/>
      <c r="IZZ18" s="124"/>
      <c r="JAA18" s="124"/>
      <c r="JAB18" s="124"/>
      <c r="JAC18" s="124"/>
      <c r="JAD18" s="124"/>
      <c r="JAE18" s="124"/>
      <c r="JAF18" s="124"/>
      <c r="JAG18" s="124"/>
      <c r="JAH18" s="124"/>
      <c r="JAI18" s="124"/>
      <c r="JAJ18" s="124"/>
      <c r="JAK18" s="124"/>
      <c r="JAL18" s="124"/>
      <c r="JAM18" s="124"/>
      <c r="JAN18" s="124"/>
      <c r="JAO18" s="124"/>
      <c r="JAP18" s="124"/>
      <c r="JAQ18" s="124"/>
      <c r="JAR18" s="124"/>
      <c r="JAS18" s="124"/>
      <c r="JAT18" s="124"/>
      <c r="JAU18" s="124"/>
      <c r="JAV18" s="124"/>
      <c r="JAW18" s="124"/>
      <c r="JAX18" s="124"/>
      <c r="JAY18" s="124"/>
      <c r="JAZ18" s="124"/>
      <c r="JBA18" s="124"/>
      <c r="JBB18" s="124"/>
      <c r="JBC18" s="124"/>
      <c r="JBD18" s="124"/>
      <c r="JBE18" s="124"/>
      <c r="JBF18" s="124"/>
      <c r="JBG18" s="124"/>
      <c r="JBH18" s="124"/>
      <c r="JBI18" s="124"/>
      <c r="JBJ18" s="124"/>
      <c r="JBK18" s="124"/>
      <c r="JBL18" s="124"/>
      <c r="JBM18" s="124"/>
      <c r="JBN18" s="124"/>
      <c r="JBO18" s="124"/>
      <c r="JBP18" s="124"/>
      <c r="JBQ18" s="124"/>
      <c r="JBR18" s="124"/>
      <c r="JBS18" s="124"/>
      <c r="JBT18" s="124"/>
      <c r="JBU18" s="124"/>
      <c r="JBV18" s="124"/>
      <c r="JBW18" s="124"/>
      <c r="JBX18" s="124"/>
      <c r="JBY18" s="124"/>
      <c r="JBZ18" s="124"/>
      <c r="JCA18" s="124"/>
      <c r="JCB18" s="124"/>
      <c r="JCC18" s="124"/>
      <c r="JCD18" s="124"/>
      <c r="JCE18" s="124"/>
      <c r="JCF18" s="124"/>
      <c r="JCG18" s="124"/>
      <c r="JCH18" s="124"/>
      <c r="JCI18" s="124"/>
      <c r="JCJ18" s="124"/>
      <c r="JCK18" s="124"/>
      <c r="JCL18" s="124"/>
      <c r="JCM18" s="124"/>
      <c r="JCN18" s="124"/>
      <c r="JCO18" s="124"/>
      <c r="JCP18" s="124"/>
      <c r="JCQ18" s="124"/>
      <c r="JCR18" s="124"/>
      <c r="JCS18" s="124"/>
      <c r="JCT18" s="124"/>
      <c r="JCU18" s="124"/>
      <c r="JCV18" s="124"/>
      <c r="JCW18" s="124"/>
      <c r="JCX18" s="124"/>
      <c r="JCY18" s="124"/>
      <c r="JCZ18" s="124"/>
      <c r="JDA18" s="124"/>
      <c r="JDB18" s="124"/>
      <c r="JDC18" s="124"/>
      <c r="JDD18" s="124"/>
      <c r="JDE18" s="124"/>
      <c r="JDF18" s="124"/>
      <c r="JDG18" s="124"/>
      <c r="JDH18" s="124"/>
      <c r="JDI18" s="124"/>
      <c r="JDJ18" s="124"/>
      <c r="JDK18" s="124"/>
      <c r="JDL18" s="124"/>
      <c r="JDM18" s="124"/>
      <c r="JDN18" s="124"/>
      <c r="JDO18" s="124"/>
      <c r="JDP18" s="124"/>
      <c r="JDQ18" s="124"/>
      <c r="JDR18" s="124"/>
      <c r="JDS18" s="124"/>
      <c r="JDT18" s="124"/>
      <c r="JDU18" s="124"/>
      <c r="JDV18" s="124"/>
      <c r="JDW18" s="124"/>
      <c r="JDX18" s="124"/>
      <c r="JDY18" s="124"/>
      <c r="JDZ18" s="124"/>
      <c r="JEA18" s="124"/>
      <c r="JEB18" s="124"/>
      <c r="JEC18" s="124"/>
      <c r="JED18" s="124"/>
      <c r="JEE18" s="124"/>
      <c r="JEF18" s="124"/>
      <c r="JEG18" s="124"/>
      <c r="JEH18" s="124"/>
      <c r="JEI18" s="124"/>
      <c r="JEJ18" s="124"/>
      <c r="JEK18" s="124"/>
      <c r="JEL18" s="124"/>
      <c r="JEM18" s="124"/>
      <c r="JEN18" s="124"/>
      <c r="JEO18" s="124"/>
      <c r="JEP18" s="124"/>
      <c r="JEQ18" s="124"/>
      <c r="JER18" s="124"/>
      <c r="JES18" s="124"/>
      <c r="JET18" s="124"/>
      <c r="JEU18" s="124"/>
      <c r="JEV18" s="124"/>
      <c r="JEW18" s="124"/>
      <c r="JEX18" s="124"/>
      <c r="JEY18" s="124"/>
      <c r="JEZ18" s="124"/>
      <c r="JFA18" s="124"/>
      <c r="JFB18" s="124"/>
      <c r="JFC18" s="124"/>
      <c r="JFD18" s="124"/>
      <c r="JFE18" s="124"/>
      <c r="JFF18" s="124"/>
      <c r="JFG18" s="124"/>
      <c r="JFH18" s="124"/>
      <c r="JFI18" s="124"/>
      <c r="JFJ18" s="124"/>
      <c r="JFK18" s="124"/>
      <c r="JFL18" s="124"/>
      <c r="JFM18" s="124"/>
      <c r="JFN18" s="124"/>
      <c r="JFO18" s="124"/>
      <c r="JFP18" s="124"/>
      <c r="JFQ18" s="124"/>
      <c r="JFR18" s="124"/>
      <c r="JFS18" s="124"/>
      <c r="JFT18" s="124"/>
      <c r="JFU18" s="124"/>
      <c r="JFV18" s="124"/>
      <c r="JFW18" s="124"/>
      <c r="JFX18" s="124"/>
      <c r="JFY18" s="124"/>
      <c r="JFZ18" s="124"/>
      <c r="JGA18" s="124"/>
      <c r="JGB18" s="124"/>
      <c r="JGC18" s="124"/>
      <c r="JGD18" s="124"/>
      <c r="JGE18" s="124"/>
      <c r="JGF18" s="124"/>
      <c r="JGG18" s="124"/>
      <c r="JGH18" s="124"/>
      <c r="JGI18" s="124"/>
      <c r="JGJ18" s="124"/>
      <c r="JGK18" s="124"/>
      <c r="JGL18" s="124"/>
      <c r="JGM18" s="124"/>
      <c r="JGN18" s="124"/>
      <c r="JGO18" s="124"/>
      <c r="JGP18" s="124"/>
      <c r="JGQ18" s="124"/>
      <c r="JGR18" s="124"/>
      <c r="JGS18" s="124"/>
      <c r="JGT18" s="124"/>
      <c r="JGU18" s="124"/>
      <c r="JGV18" s="124"/>
      <c r="JGW18" s="124"/>
      <c r="JGX18" s="124"/>
      <c r="JGY18" s="124"/>
      <c r="JGZ18" s="124"/>
      <c r="JHA18" s="124"/>
      <c r="JHB18" s="124"/>
      <c r="JHC18" s="124"/>
      <c r="JHD18" s="124"/>
      <c r="JHE18" s="124"/>
      <c r="JHF18" s="124"/>
      <c r="JHG18" s="124"/>
      <c r="JHH18" s="124"/>
      <c r="JHI18" s="124"/>
      <c r="JHJ18" s="124"/>
      <c r="JHK18" s="124"/>
      <c r="JHL18" s="124"/>
      <c r="JHM18" s="124"/>
      <c r="JHN18" s="124"/>
      <c r="JHO18" s="124"/>
      <c r="JHP18" s="124"/>
      <c r="JHQ18" s="124"/>
      <c r="JHR18" s="124"/>
      <c r="JHS18" s="124"/>
      <c r="JHT18" s="124"/>
      <c r="JHU18" s="124"/>
      <c r="JHV18" s="124"/>
      <c r="JHW18" s="124"/>
      <c r="JHX18" s="124"/>
      <c r="JHY18" s="124"/>
      <c r="JHZ18" s="124"/>
      <c r="JIA18" s="124"/>
      <c r="JIB18" s="124"/>
      <c r="JIC18" s="124"/>
      <c r="JID18" s="124"/>
      <c r="JIE18" s="124"/>
      <c r="JIF18" s="124"/>
      <c r="JIG18" s="124"/>
      <c r="JIH18" s="124"/>
      <c r="JII18" s="124"/>
      <c r="JIJ18" s="124"/>
      <c r="JIK18" s="124"/>
      <c r="JIL18" s="124"/>
      <c r="JIM18" s="124"/>
      <c r="JIN18" s="124"/>
      <c r="JIO18" s="124"/>
      <c r="JIP18" s="124"/>
      <c r="JIQ18" s="124"/>
      <c r="JIR18" s="124"/>
      <c r="JIS18" s="124"/>
      <c r="JIT18" s="124"/>
      <c r="JIU18" s="124"/>
      <c r="JIV18" s="124"/>
      <c r="JIW18" s="124"/>
      <c r="JIX18" s="124"/>
      <c r="JIY18" s="124"/>
      <c r="JIZ18" s="124"/>
      <c r="JJA18" s="124"/>
      <c r="JJB18" s="124"/>
      <c r="JJC18" s="124"/>
      <c r="JJD18" s="124"/>
      <c r="JJE18" s="124"/>
      <c r="JJF18" s="124"/>
      <c r="JJG18" s="124"/>
      <c r="JJH18" s="124"/>
      <c r="JJI18" s="124"/>
      <c r="JJJ18" s="124"/>
      <c r="JJK18" s="124"/>
      <c r="JJL18" s="124"/>
      <c r="JJM18" s="124"/>
      <c r="JJN18" s="124"/>
      <c r="JJO18" s="124"/>
      <c r="JJP18" s="124"/>
      <c r="JJQ18" s="124"/>
      <c r="JJR18" s="124"/>
      <c r="JJS18" s="124"/>
      <c r="JJT18" s="124"/>
      <c r="JJU18" s="124"/>
      <c r="JJV18" s="124"/>
      <c r="JJW18" s="124"/>
      <c r="JJX18" s="124"/>
      <c r="JJY18" s="124"/>
      <c r="JJZ18" s="124"/>
      <c r="JKA18" s="124"/>
      <c r="JKB18" s="124"/>
      <c r="JKC18" s="124"/>
      <c r="JKD18" s="124"/>
      <c r="JKE18" s="124"/>
      <c r="JKF18" s="124"/>
      <c r="JKG18" s="124"/>
      <c r="JKH18" s="124"/>
      <c r="JKI18" s="124"/>
      <c r="JKJ18" s="124"/>
      <c r="JKK18" s="124"/>
      <c r="JKL18" s="124"/>
      <c r="JKM18" s="124"/>
      <c r="JKN18" s="124"/>
      <c r="JKO18" s="124"/>
      <c r="JKP18" s="124"/>
      <c r="JKQ18" s="124"/>
      <c r="JKR18" s="124"/>
      <c r="JKS18" s="124"/>
      <c r="JKT18" s="124"/>
      <c r="JKU18" s="124"/>
      <c r="JKV18" s="124"/>
      <c r="JKW18" s="124"/>
      <c r="JKX18" s="124"/>
      <c r="JKY18" s="124"/>
      <c r="JKZ18" s="124"/>
      <c r="JLA18" s="124"/>
      <c r="JLB18" s="124"/>
      <c r="JLC18" s="124"/>
      <c r="JLD18" s="124"/>
      <c r="JLE18" s="124"/>
      <c r="JLF18" s="124"/>
      <c r="JLG18" s="124"/>
      <c r="JLH18" s="124"/>
      <c r="JLI18" s="124"/>
      <c r="JLJ18" s="124"/>
      <c r="JLK18" s="124"/>
      <c r="JLL18" s="124"/>
      <c r="JLM18" s="124"/>
      <c r="JLN18" s="124"/>
      <c r="JLO18" s="124"/>
      <c r="JLP18" s="124"/>
      <c r="JLQ18" s="124"/>
      <c r="JLR18" s="124"/>
      <c r="JLS18" s="124"/>
      <c r="JLT18" s="124"/>
      <c r="JLU18" s="124"/>
      <c r="JLV18" s="124"/>
      <c r="JLW18" s="124"/>
      <c r="JLX18" s="124"/>
      <c r="JLY18" s="124"/>
      <c r="JLZ18" s="124"/>
      <c r="JMA18" s="124"/>
      <c r="JMB18" s="124"/>
      <c r="JMC18" s="124"/>
      <c r="JMD18" s="124"/>
      <c r="JME18" s="124"/>
      <c r="JMF18" s="124"/>
      <c r="JMG18" s="124"/>
      <c r="JMH18" s="124"/>
      <c r="JMI18" s="124"/>
      <c r="JMJ18" s="124"/>
      <c r="JMK18" s="124"/>
      <c r="JML18" s="124"/>
      <c r="JMM18" s="124"/>
      <c r="JMN18" s="124"/>
      <c r="JMO18" s="124"/>
      <c r="JMP18" s="124"/>
      <c r="JMQ18" s="124"/>
      <c r="JMR18" s="124"/>
      <c r="JMS18" s="124"/>
      <c r="JMT18" s="124"/>
      <c r="JMU18" s="124"/>
      <c r="JMV18" s="124"/>
      <c r="JMW18" s="124"/>
      <c r="JMX18" s="124"/>
      <c r="JMY18" s="124"/>
      <c r="JMZ18" s="124"/>
      <c r="JNA18" s="124"/>
      <c r="JNB18" s="124"/>
      <c r="JNC18" s="124"/>
      <c r="JND18" s="124"/>
      <c r="JNE18" s="124"/>
      <c r="JNF18" s="124"/>
      <c r="JNG18" s="124"/>
      <c r="JNH18" s="124"/>
      <c r="JNI18" s="124"/>
      <c r="JNJ18" s="124"/>
      <c r="JNK18" s="124"/>
      <c r="JNL18" s="124"/>
      <c r="JNM18" s="124"/>
      <c r="JNN18" s="124"/>
      <c r="JNO18" s="124"/>
      <c r="JNP18" s="124"/>
      <c r="JNQ18" s="124"/>
      <c r="JNR18" s="124"/>
      <c r="JNS18" s="124"/>
      <c r="JNT18" s="124"/>
      <c r="JNU18" s="124"/>
      <c r="JNV18" s="124"/>
      <c r="JNW18" s="124"/>
      <c r="JNX18" s="124"/>
      <c r="JNY18" s="124"/>
      <c r="JNZ18" s="124"/>
      <c r="JOA18" s="124"/>
      <c r="JOB18" s="124"/>
      <c r="JOC18" s="124"/>
      <c r="JOD18" s="124"/>
      <c r="JOE18" s="124"/>
      <c r="JOF18" s="124"/>
      <c r="JOG18" s="124"/>
      <c r="JOH18" s="124"/>
      <c r="JOI18" s="124"/>
      <c r="JOJ18" s="124"/>
      <c r="JOK18" s="124"/>
      <c r="JOL18" s="124"/>
      <c r="JOM18" s="124"/>
      <c r="JON18" s="124"/>
      <c r="JOO18" s="124"/>
      <c r="JOP18" s="124"/>
      <c r="JOQ18" s="124"/>
      <c r="JOR18" s="124"/>
      <c r="JOS18" s="124"/>
      <c r="JOT18" s="124"/>
      <c r="JOU18" s="124"/>
      <c r="JOV18" s="124"/>
      <c r="JOW18" s="124"/>
      <c r="JOX18" s="124"/>
      <c r="JOY18" s="124"/>
      <c r="JOZ18" s="124"/>
      <c r="JPA18" s="124"/>
      <c r="JPB18" s="124"/>
      <c r="JPC18" s="124"/>
      <c r="JPD18" s="124"/>
      <c r="JPE18" s="124"/>
      <c r="JPF18" s="124"/>
      <c r="JPG18" s="124"/>
      <c r="JPH18" s="124"/>
      <c r="JPI18" s="124"/>
      <c r="JPJ18" s="124"/>
      <c r="JPK18" s="124"/>
      <c r="JPL18" s="124"/>
      <c r="JPM18" s="124"/>
      <c r="JPN18" s="124"/>
      <c r="JPO18" s="124"/>
      <c r="JPP18" s="124"/>
      <c r="JPQ18" s="124"/>
      <c r="JPR18" s="124"/>
      <c r="JPS18" s="124"/>
      <c r="JPT18" s="124"/>
      <c r="JPU18" s="124"/>
      <c r="JPV18" s="124"/>
      <c r="JPW18" s="124"/>
      <c r="JPX18" s="124"/>
      <c r="JPY18" s="124"/>
      <c r="JPZ18" s="124"/>
      <c r="JQA18" s="124"/>
      <c r="JQB18" s="124"/>
      <c r="JQC18" s="124"/>
      <c r="JQD18" s="124"/>
      <c r="JQE18" s="124"/>
      <c r="JQF18" s="124"/>
      <c r="JQG18" s="124"/>
      <c r="JQH18" s="124"/>
      <c r="JQI18" s="124"/>
      <c r="JQJ18" s="124"/>
      <c r="JQK18" s="124"/>
      <c r="JQL18" s="124"/>
      <c r="JQM18" s="124"/>
      <c r="JQN18" s="124"/>
      <c r="JQO18" s="124"/>
      <c r="JQP18" s="124"/>
      <c r="JQQ18" s="124"/>
      <c r="JQR18" s="124"/>
      <c r="JQS18" s="124"/>
      <c r="JQT18" s="124"/>
      <c r="JQU18" s="124"/>
      <c r="JQV18" s="124"/>
      <c r="JQW18" s="124"/>
      <c r="JQX18" s="124"/>
      <c r="JQY18" s="124"/>
      <c r="JQZ18" s="124"/>
      <c r="JRA18" s="124"/>
      <c r="JRB18" s="124"/>
      <c r="JRC18" s="124"/>
      <c r="JRD18" s="124"/>
      <c r="JRE18" s="124"/>
      <c r="JRF18" s="124"/>
      <c r="JRG18" s="124"/>
      <c r="JRH18" s="124"/>
      <c r="JRI18" s="124"/>
      <c r="JRJ18" s="124"/>
      <c r="JRK18" s="124"/>
      <c r="JRL18" s="124"/>
      <c r="JRM18" s="124"/>
      <c r="JRN18" s="124"/>
      <c r="JRO18" s="124"/>
      <c r="JRP18" s="124"/>
      <c r="JRQ18" s="124"/>
      <c r="JRR18" s="124"/>
      <c r="JRS18" s="124"/>
      <c r="JRT18" s="124"/>
      <c r="JRU18" s="124"/>
      <c r="JRV18" s="124"/>
      <c r="JRW18" s="124"/>
      <c r="JRX18" s="124"/>
      <c r="JRY18" s="124"/>
      <c r="JRZ18" s="124"/>
      <c r="JSA18" s="124"/>
      <c r="JSB18" s="124"/>
      <c r="JSC18" s="124"/>
      <c r="JSD18" s="124"/>
      <c r="JSE18" s="124"/>
      <c r="JSF18" s="124"/>
      <c r="JSG18" s="124"/>
      <c r="JSH18" s="124"/>
      <c r="JSI18" s="124"/>
      <c r="JSJ18" s="124"/>
      <c r="JSK18" s="124"/>
      <c r="JSL18" s="124"/>
      <c r="JSM18" s="124"/>
      <c r="JSN18" s="124"/>
      <c r="JSO18" s="124"/>
      <c r="JSP18" s="124"/>
      <c r="JSQ18" s="124"/>
      <c r="JSR18" s="124"/>
      <c r="JSS18" s="124"/>
      <c r="JST18" s="124"/>
      <c r="JSU18" s="124"/>
      <c r="JSV18" s="124"/>
      <c r="JSW18" s="124"/>
      <c r="JSX18" s="124"/>
      <c r="JSY18" s="124"/>
      <c r="JSZ18" s="124"/>
      <c r="JTA18" s="124"/>
      <c r="JTB18" s="124"/>
      <c r="JTC18" s="124"/>
      <c r="JTD18" s="124"/>
      <c r="JTE18" s="124"/>
      <c r="JTF18" s="124"/>
      <c r="JTG18" s="124"/>
      <c r="JTH18" s="124"/>
      <c r="JTI18" s="124"/>
      <c r="JTJ18" s="124"/>
      <c r="JTK18" s="124"/>
      <c r="JTL18" s="124"/>
      <c r="JTM18" s="124"/>
      <c r="JTN18" s="124"/>
      <c r="JTO18" s="124"/>
      <c r="JTP18" s="124"/>
      <c r="JTQ18" s="124"/>
      <c r="JTR18" s="124"/>
      <c r="JTS18" s="124"/>
      <c r="JTT18" s="124"/>
      <c r="JTU18" s="124"/>
      <c r="JTV18" s="124"/>
      <c r="JTW18" s="124"/>
      <c r="JTX18" s="124"/>
      <c r="JTY18" s="124"/>
      <c r="JTZ18" s="124"/>
      <c r="JUA18" s="124"/>
      <c r="JUB18" s="124"/>
      <c r="JUC18" s="124"/>
      <c r="JUD18" s="124"/>
      <c r="JUE18" s="124"/>
      <c r="JUF18" s="124"/>
      <c r="JUG18" s="124"/>
      <c r="JUH18" s="124"/>
      <c r="JUI18" s="124"/>
      <c r="JUJ18" s="124"/>
      <c r="JUK18" s="124"/>
      <c r="JUL18" s="124"/>
      <c r="JUM18" s="124"/>
      <c r="JUN18" s="124"/>
      <c r="JUO18" s="124"/>
      <c r="JUP18" s="124"/>
      <c r="JUQ18" s="124"/>
      <c r="JUR18" s="124"/>
      <c r="JUS18" s="124"/>
      <c r="JUT18" s="124"/>
      <c r="JUU18" s="124"/>
      <c r="JUV18" s="124"/>
      <c r="JUW18" s="124"/>
      <c r="JUX18" s="124"/>
      <c r="JUY18" s="124"/>
      <c r="JUZ18" s="124"/>
      <c r="JVA18" s="124"/>
      <c r="JVB18" s="124"/>
      <c r="JVC18" s="124"/>
      <c r="JVD18" s="124"/>
      <c r="JVE18" s="124"/>
      <c r="JVF18" s="124"/>
      <c r="JVG18" s="124"/>
      <c r="JVH18" s="124"/>
      <c r="JVI18" s="124"/>
      <c r="JVJ18" s="124"/>
      <c r="JVK18" s="124"/>
      <c r="JVL18" s="124"/>
      <c r="JVM18" s="124"/>
      <c r="JVN18" s="124"/>
      <c r="JVO18" s="124"/>
      <c r="JVP18" s="124"/>
      <c r="JVQ18" s="124"/>
      <c r="JVR18" s="124"/>
      <c r="JVS18" s="124"/>
      <c r="JVT18" s="124"/>
      <c r="JVU18" s="124"/>
      <c r="JVV18" s="124"/>
      <c r="JVW18" s="124"/>
      <c r="JVX18" s="124"/>
      <c r="JVY18" s="124"/>
      <c r="JVZ18" s="124"/>
      <c r="JWA18" s="124"/>
      <c r="JWB18" s="124"/>
      <c r="JWC18" s="124"/>
      <c r="JWD18" s="124"/>
      <c r="JWE18" s="124"/>
      <c r="JWF18" s="124"/>
      <c r="JWG18" s="124"/>
      <c r="JWH18" s="124"/>
      <c r="JWI18" s="124"/>
      <c r="JWJ18" s="124"/>
      <c r="JWK18" s="124"/>
      <c r="JWL18" s="124"/>
      <c r="JWM18" s="124"/>
      <c r="JWN18" s="124"/>
      <c r="JWO18" s="124"/>
      <c r="JWP18" s="124"/>
      <c r="JWQ18" s="124"/>
      <c r="JWR18" s="124"/>
      <c r="JWS18" s="124"/>
      <c r="JWT18" s="124"/>
      <c r="JWU18" s="124"/>
      <c r="JWV18" s="124"/>
      <c r="JWW18" s="124"/>
      <c r="JWX18" s="124"/>
      <c r="JWY18" s="124"/>
      <c r="JWZ18" s="124"/>
      <c r="JXA18" s="124"/>
      <c r="JXB18" s="124"/>
      <c r="JXC18" s="124"/>
      <c r="JXD18" s="124"/>
      <c r="JXE18" s="124"/>
      <c r="JXF18" s="124"/>
      <c r="JXG18" s="124"/>
      <c r="JXH18" s="124"/>
      <c r="JXI18" s="124"/>
      <c r="JXJ18" s="124"/>
      <c r="JXK18" s="124"/>
      <c r="JXL18" s="124"/>
      <c r="JXM18" s="124"/>
      <c r="JXN18" s="124"/>
      <c r="JXO18" s="124"/>
      <c r="JXP18" s="124"/>
      <c r="JXQ18" s="124"/>
      <c r="JXR18" s="124"/>
      <c r="JXS18" s="124"/>
      <c r="JXT18" s="124"/>
      <c r="JXU18" s="124"/>
      <c r="JXV18" s="124"/>
      <c r="JXW18" s="124"/>
      <c r="JXX18" s="124"/>
      <c r="JXY18" s="124"/>
      <c r="JXZ18" s="124"/>
      <c r="JYA18" s="124"/>
      <c r="JYB18" s="124"/>
      <c r="JYC18" s="124"/>
      <c r="JYD18" s="124"/>
      <c r="JYE18" s="124"/>
      <c r="JYF18" s="124"/>
      <c r="JYG18" s="124"/>
      <c r="JYH18" s="124"/>
      <c r="JYI18" s="124"/>
      <c r="JYJ18" s="124"/>
      <c r="JYK18" s="124"/>
      <c r="JYL18" s="124"/>
      <c r="JYM18" s="124"/>
      <c r="JYN18" s="124"/>
      <c r="JYO18" s="124"/>
      <c r="JYP18" s="124"/>
      <c r="JYQ18" s="124"/>
      <c r="JYR18" s="124"/>
      <c r="JYS18" s="124"/>
      <c r="JYT18" s="124"/>
      <c r="JYU18" s="124"/>
      <c r="JYV18" s="124"/>
      <c r="JYW18" s="124"/>
      <c r="JYX18" s="124"/>
      <c r="JYY18" s="124"/>
      <c r="JYZ18" s="124"/>
      <c r="JZA18" s="124"/>
      <c r="JZB18" s="124"/>
      <c r="JZC18" s="124"/>
      <c r="JZD18" s="124"/>
      <c r="JZE18" s="124"/>
      <c r="JZF18" s="124"/>
      <c r="JZG18" s="124"/>
      <c r="JZH18" s="124"/>
      <c r="JZI18" s="124"/>
      <c r="JZJ18" s="124"/>
      <c r="JZK18" s="124"/>
      <c r="JZL18" s="124"/>
      <c r="JZM18" s="124"/>
      <c r="JZN18" s="124"/>
      <c r="JZO18" s="124"/>
      <c r="JZP18" s="124"/>
      <c r="JZQ18" s="124"/>
      <c r="JZR18" s="124"/>
      <c r="JZS18" s="124"/>
      <c r="JZT18" s="124"/>
      <c r="JZU18" s="124"/>
      <c r="JZV18" s="124"/>
      <c r="JZW18" s="124"/>
      <c r="JZX18" s="124"/>
      <c r="JZY18" s="124"/>
      <c r="JZZ18" s="124"/>
      <c r="KAA18" s="124"/>
      <c r="KAB18" s="124"/>
      <c r="KAC18" s="124"/>
      <c r="KAD18" s="124"/>
      <c r="KAE18" s="124"/>
      <c r="KAF18" s="124"/>
      <c r="KAG18" s="124"/>
      <c r="KAH18" s="124"/>
      <c r="KAI18" s="124"/>
      <c r="KAJ18" s="124"/>
      <c r="KAK18" s="124"/>
      <c r="KAL18" s="124"/>
      <c r="KAM18" s="124"/>
      <c r="KAN18" s="124"/>
      <c r="KAO18" s="124"/>
      <c r="KAP18" s="124"/>
      <c r="KAQ18" s="124"/>
      <c r="KAR18" s="124"/>
      <c r="KAS18" s="124"/>
      <c r="KAT18" s="124"/>
      <c r="KAU18" s="124"/>
      <c r="KAV18" s="124"/>
      <c r="KAW18" s="124"/>
      <c r="KAX18" s="124"/>
      <c r="KAY18" s="124"/>
      <c r="KAZ18" s="124"/>
      <c r="KBA18" s="124"/>
      <c r="KBB18" s="124"/>
      <c r="KBC18" s="124"/>
      <c r="KBD18" s="124"/>
      <c r="KBE18" s="124"/>
      <c r="KBF18" s="124"/>
      <c r="KBG18" s="124"/>
      <c r="KBH18" s="124"/>
      <c r="KBI18" s="124"/>
      <c r="KBJ18" s="124"/>
      <c r="KBK18" s="124"/>
      <c r="KBL18" s="124"/>
      <c r="KBM18" s="124"/>
      <c r="KBN18" s="124"/>
      <c r="KBO18" s="124"/>
      <c r="KBP18" s="124"/>
      <c r="KBQ18" s="124"/>
      <c r="KBR18" s="124"/>
      <c r="KBS18" s="124"/>
      <c r="KBT18" s="124"/>
      <c r="KBU18" s="124"/>
      <c r="KBV18" s="124"/>
      <c r="KBW18" s="124"/>
      <c r="KBX18" s="124"/>
      <c r="KBY18" s="124"/>
      <c r="KBZ18" s="124"/>
      <c r="KCA18" s="124"/>
      <c r="KCB18" s="124"/>
      <c r="KCC18" s="124"/>
      <c r="KCD18" s="124"/>
      <c r="KCE18" s="124"/>
      <c r="KCF18" s="124"/>
      <c r="KCG18" s="124"/>
      <c r="KCH18" s="124"/>
      <c r="KCI18" s="124"/>
      <c r="KCJ18" s="124"/>
      <c r="KCK18" s="124"/>
      <c r="KCL18" s="124"/>
      <c r="KCM18" s="124"/>
      <c r="KCN18" s="124"/>
      <c r="KCO18" s="124"/>
      <c r="KCP18" s="124"/>
      <c r="KCQ18" s="124"/>
      <c r="KCR18" s="124"/>
      <c r="KCS18" s="124"/>
      <c r="KCT18" s="124"/>
      <c r="KCU18" s="124"/>
      <c r="KCV18" s="124"/>
      <c r="KCW18" s="124"/>
      <c r="KCX18" s="124"/>
      <c r="KCY18" s="124"/>
      <c r="KCZ18" s="124"/>
      <c r="KDA18" s="124"/>
      <c r="KDB18" s="124"/>
      <c r="KDC18" s="124"/>
      <c r="KDD18" s="124"/>
      <c r="KDE18" s="124"/>
      <c r="KDF18" s="124"/>
      <c r="KDG18" s="124"/>
      <c r="KDH18" s="124"/>
      <c r="KDI18" s="124"/>
      <c r="KDJ18" s="124"/>
      <c r="KDK18" s="124"/>
      <c r="KDL18" s="124"/>
      <c r="KDM18" s="124"/>
      <c r="KDN18" s="124"/>
      <c r="KDO18" s="124"/>
      <c r="KDP18" s="124"/>
      <c r="KDQ18" s="124"/>
      <c r="KDR18" s="124"/>
      <c r="KDS18" s="124"/>
      <c r="KDT18" s="124"/>
      <c r="KDU18" s="124"/>
      <c r="KDV18" s="124"/>
      <c r="KDW18" s="124"/>
      <c r="KDX18" s="124"/>
      <c r="KDY18" s="124"/>
      <c r="KDZ18" s="124"/>
      <c r="KEA18" s="124"/>
      <c r="KEB18" s="124"/>
      <c r="KEC18" s="124"/>
      <c r="KED18" s="124"/>
      <c r="KEE18" s="124"/>
      <c r="KEF18" s="124"/>
      <c r="KEG18" s="124"/>
      <c r="KEH18" s="124"/>
      <c r="KEI18" s="124"/>
      <c r="KEJ18" s="124"/>
      <c r="KEK18" s="124"/>
      <c r="KEL18" s="124"/>
      <c r="KEM18" s="124"/>
      <c r="KEN18" s="124"/>
      <c r="KEO18" s="124"/>
      <c r="KEP18" s="124"/>
      <c r="KEQ18" s="124"/>
      <c r="KER18" s="124"/>
      <c r="KES18" s="124"/>
      <c r="KET18" s="124"/>
      <c r="KEU18" s="124"/>
      <c r="KEV18" s="124"/>
      <c r="KEW18" s="124"/>
      <c r="KEX18" s="124"/>
      <c r="KEY18" s="124"/>
      <c r="KEZ18" s="124"/>
      <c r="KFA18" s="124"/>
      <c r="KFB18" s="124"/>
      <c r="KFC18" s="124"/>
      <c r="KFD18" s="124"/>
      <c r="KFE18" s="124"/>
      <c r="KFF18" s="124"/>
      <c r="KFG18" s="124"/>
      <c r="KFH18" s="124"/>
      <c r="KFI18" s="124"/>
      <c r="KFJ18" s="124"/>
      <c r="KFK18" s="124"/>
      <c r="KFL18" s="124"/>
      <c r="KFM18" s="124"/>
      <c r="KFN18" s="124"/>
      <c r="KFO18" s="124"/>
      <c r="KFP18" s="124"/>
      <c r="KFQ18" s="124"/>
      <c r="KFR18" s="124"/>
      <c r="KFS18" s="124"/>
      <c r="KFT18" s="124"/>
      <c r="KFU18" s="124"/>
      <c r="KFV18" s="124"/>
      <c r="KFW18" s="124"/>
      <c r="KFX18" s="124"/>
      <c r="KFY18" s="124"/>
      <c r="KFZ18" s="124"/>
      <c r="KGA18" s="124"/>
      <c r="KGB18" s="124"/>
      <c r="KGC18" s="124"/>
      <c r="KGD18" s="124"/>
      <c r="KGE18" s="124"/>
      <c r="KGF18" s="124"/>
      <c r="KGG18" s="124"/>
      <c r="KGH18" s="124"/>
      <c r="KGI18" s="124"/>
      <c r="KGJ18" s="124"/>
      <c r="KGK18" s="124"/>
      <c r="KGL18" s="124"/>
      <c r="KGM18" s="124"/>
      <c r="KGN18" s="124"/>
      <c r="KGO18" s="124"/>
      <c r="KGP18" s="124"/>
      <c r="KGQ18" s="124"/>
      <c r="KGR18" s="124"/>
      <c r="KGS18" s="124"/>
      <c r="KGT18" s="124"/>
      <c r="KGU18" s="124"/>
      <c r="KGV18" s="124"/>
      <c r="KGW18" s="124"/>
      <c r="KGX18" s="124"/>
      <c r="KGY18" s="124"/>
      <c r="KGZ18" s="124"/>
      <c r="KHA18" s="124"/>
      <c r="KHB18" s="124"/>
      <c r="KHC18" s="124"/>
      <c r="KHD18" s="124"/>
      <c r="KHE18" s="124"/>
      <c r="KHF18" s="124"/>
      <c r="KHG18" s="124"/>
      <c r="KHH18" s="124"/>
      <c r="KHI18" s="124"/>
      <c r="KHJ18" s="124"/>
      <c r="KHK18" s="124"/>
      <c r="KHL18" s="124"/>
      <c r="KHM18" s="124"/>
      <c r="KHN18" s="124"/>
      <c r="KHO18" s="124"/>
      <c r="KHP18" s="124"/>
      <c r="KHQ18" s="124"/>
      <c r="KHR18" s="124"/>
      <c r="KHS18" s="124"/>
      <c r="KHT18" s="124"/>
      <c r="KHU18" s="124"/>
      <c r="KHV18" s="124"/>
      <c r="KHW18" s="124"/>
      <c r="KHX18" s="124"/>
      <c r="KHY18" s="124"/>
      <c r="KHZ18" s="124"/>
      <c r="KIA18" s="124"/>
      <c r="KIB18" s="124"/>
      <c r="KIC18" s="124"/>
      <c r="KID18" s="124"/>
      <c r="KIE18" s="124"/>
      <c r="KIF18" s="124"/>
      <c r="KIG18" s="124"/>
      <c r="KIH18" s="124"/>
      <c r="KII18" s="124"/>
      <c r="KIJ18" s="124"/>
      <c r="KIK18" s="124"/>
      <c r="KIL18" s="124"/>
      <c r="KIM18" s="124"/>
      <c r="KIN18" s="124"/>
      <c r="KIO18" s="124"/>
      <c r="KIP18" s="124"/>
      <c r="KIQ18" s="124"/>
      <c r="KIR18" s="124"/>
      <c r="KIS18" s="124"/>
      <c r="KIT18" s="124"/>
      <c r="KIU18" s="124"/>
      <c r="KIV18" s="124"/>
      <c r="KIW18" s="124"/>
      <c r="KIX18" s="124"/>
      <c r="KIY18" s="124"/>
      <c r="KIZ18" s="124"/>
      <c r="KJA18" s="124"/>
      <c r="KJB18" s="124"/>
      <c r="KJC18" s="124"/>
      <c r="KJD18" s="124"/>
      <c r="KJE18" s="124"/>
      <c r="KJF18" s="124"/>
      <c r="KJG18" s="124"/>
      <c r="KJH18" s="124"/>
      <c r="KJI18" s="124"/>
      <c r="KJJ18" s="124"/>
      <c r="KJK18" s="124"/>
      <c r="KJL18" s="124"/>
      <c r="KJM18" s="124"/>
      <c r="KJN18" s="124"/>
      <c r="KJO18" s="124"/>
      <c r="KJP18" s="124"/>
      <c r="KJQ18" s="124"/>
      <c r="KJR18" s="124"/>
      <c r="KJS18" s="124"/>
      <c r="KJT18" s="124"/>
      <c r="KJU18" s="124"/>
      <c r="KJV18" s="124"/>
      <c r="KJW18" s="124"/>
      <c r="KJX18" s="124"/>
      <c r="KJY18" s="124"/>
      <c r="KJZ18" s="124"/>
      <c r="KKA18" s="124"/>
      <c r="KKB18" s="124"/>
      <c r="KKC18" s="124"/>
      <c r="KKD18" s="124"/>
      <c r="KKE18" s="124"/>
      <c r="KKF18" s="124"/>
      <c r="KKG18" s="124"/>
      <c r="KKH18" s="124"/>
      <c r="KKI18" s="124"/>
      <c r="KKJ18" s="124"/>
      <c r="KKK18" s="124"/>
      <c r="KKL18" s="124"/>
      <c r="KKM18" s="124"/>
      <c r="KKN18" s="124"/>
      <c r="KKO18" s="124"/>
      <c r="KKP18" s="124"/>
      <c r="KKQ18" s="124"/>
      <c r="KKR18" s="124"/>
      <c r="KKS18" s="124"/>
      <c r="KKT18" s="124"/>
      <c r="KKU18" s="124"/>
      <c r="KKV18" s="124"/>
      <c r="KKW18" s="124"/>
      <c r="KKX18" s="124"/>
      <c r="KKY18" s="124"/>
      <c r="KKZ18" s="124"/>
      <c r="KLA18" s="124"/>
      <c r="KLB18" s="124"/>
      <c r="KLC18" s="124"/>
      <c r="KLD18" s="124"/>
      <c r="KLE18" s="124"/>
      <c r="KLF18" s="124"/>
      <c r="KLG18" s="124"/>
      <c r="KLH18" s="124"/>
      <c r="KLI18" s="124"/>
      <c r="KLJ18" s="124"/>
      <c r="KLK18" s="124"/>
      <c r="KLL18" s="124"/>
      <c r="KLM18" s="124"/>
      <c r="KLN18" s="124"/>
      <c r="KLO18" s="124"/>
      <c r="KLP18" s="124"/>
      <c r="KLQ18" s="124"/>
      <c r="KLR18" s="124"/>
      <c r="KLS18" s="124"/>
      <c r="KLT18" s="124"/>
      <c r="KLU18" s="124"/>
      <c r="KLV18" s="124"/>
      <c r="KLW18" s="124"/>
      <c r="KLX18" s="124"/>
      <c r="KLY18" s="124"/>
      <c r="KLZ18" s="124"/>
      <c r="KMA18" s="124"/>
      <c r="KMB18" s="124"/>
      <c r="KMC18" s="124"/>
      <c r="KMD18" s="124"/>
      <c r="KME18" s="124"/>
      <c r="KMF18" s="124"/>
      <c r="KMG18" s="124"/>
      <c r="KMH18" s="124"/>
      <c r="KMI18" s="124"/>
      <c r="KMJ18" s="124"/>
      <c r="KMK18" s="124"/>
      <c r="KML18" s="124"/>
      <c r="KMM18" s="124"/>
      <c r="KMN18" s="124"/>
      <c r="KMO18" s="124"/>
      <c r="KMP18" s="124"/>
      <c r="KMQ18" s="124"/>
      <c r="KMR18" s="124"/>
      <c r="KMS18" s="124"/>
      <c r="KMT18" s="124"/>
      <c r="KMU18" s="124"/>
      <c r="KMV18" s="124"/>
      <c r="KMW18" s="124"/>
      <c r="KMX18" s="124"/>
      <c r="KMY18" s="124"/>
      <c r="KMZ18" s="124"/>
      <c r="KNA18" s="124"/>
      <c r="KNB18" s="124"/>
      <c r="KNC18" s="124"/>
      <c r="KND18" s="124"/>
      <c r="KNE18" s="124"/>
      <c r="KNF18" s="124"/>
      <c r="KNG18" s="124"/>
      <c r="KNH18" s="124"/>
      <c r="KNI18" s="124"/>
      <c r="KNJ18" s="124"/>
      <c r="KNK18" s="124"/>
      <c r="KNL18" s="124"/>
      <c r="KNM18" s="124"/>
      <c r="KNN18" s="124"/>
      <c r="KNO18" s="124"/>
      <c r="KNP18" s="124"/>
      <c r="KNQ18" s="124"/>
      <c r="KNR18" s="124"/>
      <c r="KNS18" s="124"/>
      <c r="KNT18" s="124"/>
      <c r="KNU18" s="124"/>
      <c r="KNV18" s="124"/>
      <c r="KNW18" s="124"/>
      <c r="KNX18" s="124"/>
      <c r="KNY18" s="124"/>
      <c r="KNZ18" s="124"/>
      <c r="KOA18" s="124"/>
      <c r="KOB18" s="124"/>
      <c r="KOC18" s="124"/>
      <c r="KOD18" s="124"/>
      <c r="KOE18" s="124"/>
      <c r="KOF18" s="124"/>
      <c r="KOG18" s="124"/>
      <c r="KOH18" s="124"/>
      <c r="KOI18" s="124"/>
      <c r="KOJ18" s="124"/>
      <c r="KOK18" s="124"/>
      <c r="KOL18" s="124"/>
      <c r="KOM18" s="124"/>
      <c r="KON18" s="124"/>
      <c r="KOO18" s="124"/>
      <c r="KOP18" s="124"/>
      <c r="KOQ18" s="124"/>
      <c r="KOR18" s="124"/>
      <c r="KOS18" s="124"/>
      <c r="KOT18" s="124"/>
      <c r="KOU18" s="124"/>
      <c r="KOV18" s="124"/>
      <c r="KOW18" s="124"/>
      <c r="KOX18" s="124"/>
      <c r="KOY18" s="124"/>
      <c r="KOZ18" s="124"/>
      <c r="KPA18" s="124"/>
      <c r="KPB18" s="124"/>
      <c r="KPC18" s="124"/>
      <c r="KPD18" s="124"/>
      <c r="KPE18" s="124"/>
      <c r="KPF18" s="124"/>
      <c r="KPG18" s="124"/>
      <c r="KPH18" s="124"/>
      <c r="KPI18" s="124"/>
      <c r="KPJ18" s="124"/>
      <c r="KPK18" s="124"/>
      <c r="KPL18" s="124"/>
      <c r="KPM18" s="124"/>
      <c r="KPN18" s="124"/>
      <c r="KPO18" s="124"/>
      <c r="KPP18" s="124"/>
      <c r="KPQ18" s="124"/>
      <c r="KPR18" s="124"/>
      <c r="KPS18" s="124"/>
      <c r="KPT18" s="124"/>
      <c r="KPU18" s="124"/>
      <c r="KPV18" s="124"/>
      <c r="KPW18" s="124"/>
      <c r="KPX18" s="124"/>
      <c r="KPY18" s="124"/>
      <c r="KPZ18" s="124"/>
      <c r="KQA18" s="124"/>
      <c r="KQB18" s="124"/>
      <c r="KQC18" s="124"/>
      <c r="KQD18" s="124"/>
      <c r="KQE18" s="124"/>
      <c r="KQF18" s="124"/>
      <c r="KQG18" s="124"/>
      <c r="KQH18" s="124"/>
      <c r="KQI18" s="124"/>
      <c r="KQJ18" s="124"/>
      <c r="KQK18" s="124"/>
      <c r="KQL18" s="124"/>
      <c r="KQM18" s="124"/>
      <c r="KQN18" s="124"/>
      <c r="KQO18" s="124"/>
      <c r="KQP18" s="124"/>
      <c r="KQQ18" s="124"/>
      <c r="KQR18" s="124"/>
      <c r="KQS18" s="124"/>
      <c r="KQT18" s="124"/>
      <c r="KQU18" s="124"/>
      <c r="KQV18" s="124"/>
      <c r="KQW18" s="124"/>
      <c r="KQX18" s="124"/>
      <c r="KQY18" s="124"/>
      <c r="KQZ18" s="124"/>
      <c r="KRA18" s="124"/>
      <c r="KRB18" s="124"/>
      <c r="KRC18" s="124"/>
      <c r="KRD18" s="124"/>
      <c r="KRE18" s="124"/>
      <c r="KRF18" s="124"/>
      <c r="KRG18" s="124"/>
      <c r="KRH18" s="124"/>
      <c r="KRI18" s="124"/>
      <c r="KRJ18" s="124"/>
      <c r="KRK18" s="124"/>
      <c r="KRL18" s="124"/>
      <c r="KRM18" s="124"/>
      <c r="KRN18" s="124"/>
      <c r="KRO18" s="124"/>
      <c r="KRP18" s="124"/>
      <c r="KRQ18" s="124"/>
      <c r="KRR18" s="124"/>
      <c r="KRS18" s="124"/>
      <c r="KRT18" s="124"/>
      <c r="KRU18" s="124"/>
      <c r="KRV18" s="124"/>
      <c r="KRW18" s="124"/>
      <c r="KRX18" s="124"/>
      <c r="KRY18" s="124"/>
      <c r="KRZ18" s="124"/>
      <c r="KSA18" s="124"/>
      <c r="KSB18" s="124"/>
      <c r="KSC18" s="124"/>
      <c r="KSD18" s="124"/>
      <c r="KSE18" s="124"/>
      <c r="KSF18" s="124"/>
      <c r="KSG18" s="124"/>
      <c r="KSH18" s="124"/>
      <c r="KSI18" s="124"/>
      <c r="KSJ18" s="124"/>
      <c r="KSK18" s="124"/>
      <c r="KSL18" s="124"/>
      <c r="KSM18" s="124"/>
      <c r="KSN18" s="124"/>
      <c r="KSO18" s="124"/>
      <c r="KSP18" s="124"/>
      <c r="KSQ18" s="124"/>
      <c r="KSR18" s="124"/>
      <c r="KSS18" s="124"/>
      <c r="KST18" s="124"/>
      <c r="KSU18" s="124"/>
      <c r="KSV18" s="124"/>
      <c r="KSW18" s="124"/>
      <c r="KSX18" s="124"/>
      <c r="KSY18" s="124"/>
      <c r="KSZ18" s="124"/>
      <c r="KTA18" s="124"/>
      <c r="KTB18" s="124"/>
      <c r="KTC18" s="124"/>
      <c r="KTD18" s="124"/>
      <c r="KTE18" s="124"/>
      <c r="KTF18" s="124"/>
      <c r="KTG18" s="124"/>
      <c r="KTH18" s="124"/>
      <c r="KTI18" s="124"/>
      <c r="KTJ18" s="124"/>
      <c r="KTK18" s="124"/>
      <c r="KTL18" s="124"/>
      <c r="KTM18" s="124"/>
      <c r="KTN18" s="124"/>
      <c r="KTO18" s="124"/>
      <c r="KTP18" s="124"/>
      <c r="KTQ18" s="124"/>
      <c r="KTR18" s="124"/>
      <c r="KTS18" s="124"/>
      <c r="KTT18" s="124"/>
      <c r="KTU18" s="124"/>
      <c r="KTV18" s="124"/>
      <c r="KTW18" s="124"/>
      <c r="KTX18" s="124"/>
      <c r="KTY18" s="124"/>
      <c r="KTZ18" s="124"/>
      <c r="KUA18" s="124"/>
      <c r="KUB18" s="124"/>
      <c r="KUC18" s="124"/>
      <c r="KUD18" s="124"/>
      <c r="KUE18" s="124"/>
      <c r="KUF18" s="124"/>
      <c r="KUG18" s="124"/>
      <c r="KUH18" s="124"/>
      <c r="KUI18" s="124"/>
      <c r="KUJ18" s="124"/>
      <c r="KUK18" s="124"/>
      <c r="KUL18" s="124"/>
      <c r="KUM18" s="124"/>
      <c r="KUN18" s="124"/>
      <c r="KUO18" s="124"/>
      <c r="KUP18" s="124"/>
      <c r="KUQ18" s="124"/>
      <c r="KUR18" s="124"/>
      <c r="KUS18" s="124"/>
      <c r="KUT18" s="124"/>
      <c r="KUU18" s="124"/>
      <c r="KUV18" s="124"/>
      <c r="KUW18" s="124"/>
      <c r="KUX18" s="124"/>
      <c r="KUY18" s="124"/>
      <c r="KUZ18" s="124"/>
      <c r="KVA18" s="124"/>
      <c r="KVB18" s="124"/>
      <c r="KVC18" s="124"/>
      <c r="KVD18" s="124"/>
      <c r="KVE18" s="124"/>
      <c r="KVF18" s="124"/>
      <c r="KVG18" s="124"/>
      <c r="KVH18" s="124"/>
      <c r="KVI18" s="124"/>
      <c r="KVJ18" s="124"/>
      <c r="KVK18" s="124"/>
      <c r="KVL18" s="124"/>
      <c r="KVM18" s="124"/>
      <c r="KVN18" s="124"/>
      <c r="KVO18" s="124"/>
      <c r="KVP18" s="124"/>
      <c r="KVQ18" s="124"/>
      <c r="KVR18" s="124"/>
      <c r="KVS18" s="124"/>
      <c r="KVT18" s="124"/>
      <c r="KVU18" s="124"/>
      <c r="KVV18" s="124"/>
      <c r="KVW18" s="124"/>
      <c r="KVX18" s="124"/>
      <c r="KVY18" s="124"/>
      <c r="KVZ18" s="124"/>
      <c r="KWA18" s="124"/>
      <c r="KWB18" s="124"/>
      <c r="KWC18" s="124"/>
      <c r="KWD18" s="124"/>
      <c r="KWE18" s="124"/>
      <c r="KWF18" s="124"/>
      <c r="KWG18" s="124"/>
      <c r="KWH18" s="124"/>
      <c r="KWI18" s="124"/>
      <c r="KWJ18" s="124"/>
      <c r="KWK18" s="124"/>
      <c r="KWL18" s="124"/>
      <c r="KWM18" s="124"/>
      <c r="KWN18" s="124"/>
      <c r="KWO18" s="124"/>
      <c r="KWP18" s="124"/>
      <c r="KWQ18" s="124"/>
      <c r="KWR18" s="124"/>
      <c r="KWS18" s="124"/>
      <c r="KWT18" s="124"/>
      <c r="KWU18" s="124"/>
      <c r="KWV18" s="124"/>
      <c r="KWW18" s="124"/>
      <c r="KWX18" s="124"/>
      <c r="KWY18" s="124"/>
      <c r="KWZ18" s="124"/>
      <c r="KXA18" s="124"/>
      <c r="KXB18" s="124"/>
      <c r="KXC18" s="124"/>
      <c r="KXD18" s="124"/>
      <c r="KXE18" s="124"/>
      <c r="KXF18" s="124"/>
      <c r="KXG18" s="124"/>
      <c r="KXH18" s="124"/>
      <c r="KXI18" s="124"/>
      <c r="KXJ18" s="124"/>
      <c r="KXK18" s="124"/>
      <c r="KXL18" s="124"/>
      <c r="KXM18" s="124"/>
      <c r="KXN18" s="124"/>
      <c r="KXO18" s="124"/>
      <c r="KXP18" s="124"/>
      <c r="KXQ18" s="124"/>
      <c r="KXR18" s="124"/>
      <c r="KXS18" s="124"/>
      <c r="KXT18" s="124"/>
      <c r="KXU18" s="124"/>
      <c r="KXV18" s="124"/>
      <c r="KXW18" s="124"/>
      <c r="KXX18" s="124"/>
      <c r="KXY18" s="124"/>
      <c r="KXZ18" s="124"/>
      <c r="KYA18" s="124"/>
      <c r="KYB18" s="124"/>
      <c r="KYC18" s="124"/>
      <c r="KYD18" s="124"/>
      <c r="KYE18" s="124"/>
      <c r="KYF18" s="124"/>
      <c r="KYG18" s="124"/>
      <c r="KYH18" s="124"/>
      <c r="KYI18" s="124"/>
      <c r="KYJ18" s="124"/>
      <c r="KYK18" s="124"/>
      <c r="KYL18" s="124"/>
      <c r="KYM18" s="124"/>
      <c r="KYN18" s="124"/>
      <c r="KYO18" s="124"/>
      <c r="KYP18" s="124"/>
      <c r="KYQ18" s="124"/>
      <c r="KYR18" s="124"/>
      <c r="KYS18" s="124"/>
      <c r="KYT18" s="124"/>
      <c r="KYU18" s="124"/>
      <c r="KYV18" s="124"/>
      <c r="KYW18" s="124"/>
      <c r="KYX18" s="124"/>
      <c r="KYY18" s="124"/>
      <c r="KYZ18" s="124"/>
      <c r="KZA18" s="124"/>
      <c r="KZB18" s="124"/>
      <c r="KZC18" s="124"/>
      <c r="KZD18" s="124"/>
      <c r="KZE18" s="124"/>
      <c r="KZF18" s="124"/>
      <c r="KZG18" s="124"/>
      <c r="KZH18" s="124"/>
      <c r="KZI18" s="124"/>
      <c r="KZJ18" s="124"/>
      <c r="KZK18" s="124"/>
      <c r="KZL18" s="124"/>
      <c r="KZM18" s="124"/>
      <c r="KZN18" s="124"/>
      <c r="KZO18" s="124"/>
      <c r="KZP18" s="124"/>
      <c r="KZQ18" s="124"/>
      <c r="KZR18" s="124"/>
      <c r="KZS18" s="124"/>
      <c r="KZT18" s="124"/>
      <c r="KZU18" s="124"/>
      <c r="KZV18" s="124"/>
      <c r="KZW18" s="124"/>
      <c r="KZX18" s="124"/>
      <c r="KZY18" s="124"/>
      <c r="KZZ18" s="124"/>
      <c r="LAA18" s="124"/>
      <c r="LAB18" s="124"/>
      <c r="LAC18" s="124"/>
      <c r="LAD18" s="124"/>
      <c r="LAE18" s="124"/>
      <c r="LAF18" s="124"/>
      <c r="LAG18" s="124"/>
      <c r="LAH18" s="124"/>
      <c r="LAI18" s="124"/>
      <c r="LAJ18" s="124"/>
      <c r="LAK18" s="124"/>
      <c r="LAL18" s="124"/>
      <c r="LAM18" s="124"/>
      <c r="LAN18" s="124"/>
      <c r="LAO18" s="124"/>
      <c r="LAP18" s="124"/>
      <c r="LAQ18" s="124"/>
      <c r="LAR18" s="124"/>
      <c r="LAS18" s="124"/>
      <c r="LAT18" s="124"/>
      <c r="LAU18" s="124"/>
      <c r="LAV18" s="124"/>
      <c r="LAW18" s="124"/>
      <c r="LAX18" s="124"/>
      <c r="LAY18" s="124"/>
      <c r="LAZ18" s="124"/>
      <c r="LBA18" s="124"/>
      <c r="LBB18" s="124"/>
      <c r="LBC18" s="124"/>
      <c r="LBD18" s="124"/>
      <c r="LBE18" s="124"/>
      <c r="LBF18" s="124"/>
      <c r="LBG18" s="124"/>
      <c r="LBH18" s="124"/>
      <c r="LBI18" s="124"/>
      <c r="LBJ18" s="124"/>
      <c r="LBK18" s="124"/>
      <c r="LBL18" s="124"/>
      <c r="LBM18" s="124"/>
      <c r="LBN18" s="124"/>
      <c r="LBO18" s="124"/>
      <c r="LBP18" s="124"/>
      <c r="LBQ18" s="124"/>
      <c r="LBR18" s="124"/>
      <c r="LBS18" s="124"/>
      <c r="LBT18" s="124"/>
      <c r="LBU18" s="124"/>
      <c r="LBV18" s="124"/>
      <c r="LBW18" s="124"/>
      <c r="LBX18" s="124"/>
      <c r="LBY18" s="124"/>
      <c r="LBZ18" s="124"/>
      <c r="LCA18" s="124"/>
      <c r="LCB18" s="124"/>
      <c r="LCC18" s="124"/>
      <c r="LCD18" s="124"/>
      <c r="LCE18" s="124"/>
      <c r="LCF18" s="124"/>
      <c r="LCG18" s="124"/>
      <c r="LCH18" s="124"/>
      <c r="LCI18" s="124"/>
      <c r="LCJ18" s="124"/>
      <c r="LCK18" s="124"/>
      <c r="LCL18" s="124"/>
      <c r="LCM18" s="124"/>
      <c r="LCN18" s="124"/>
      <c r="LCO18" s="124"/>
      <c r="LCP18" s="124"/>
      <c r="LCQ18" s="124"/>
      <c r="LCR18" s="124"/>
      <c r="LCS18" s="124"/>
      <c r="LCT18" s="124"/>
      <c r="LCU18" s="124"/>
      <c r="LCV18" s="124"/>
      <c r="LCW18" s="124"/>
      <c r="LCX18" s="124"/>
      <c r="LCY18" s="124"/>
      <c r="LCZ18" s="124"/>
      <c r="LDA18" s="124"/>
      <c r="LDB18" s="124"/>
      <c r="LDC18" s="124"/>
      <c r="LDD18" s="124"/>
      <c r="LDE18" s="124"/>
      <c r="LDF18" s="124"/>
      <c r="LDG18" s="124"/>
      <c r="LDH18" s="124"/>
      <c r="LDI18" s="124"/>
      <c r="LDJ18" s="124"/>
      <c r="LDK18" s="124"/>
      <c r="LDL18" s="124"/>
      <c r="LDM18" s="124"/>
      <c r="LDN18" s="124"/>
      <c r="LDO18" s="124"/>
      <c r="LDP18" s="124"/>
      <c r="LDQ18" s="124"/>
      <c r="LDR18" s="124"/>
      <c r="LDS18" s="124"/>
      <c r="LDT18" s="124"/>
      <c r="LDU18" s="124"/>
      <c r="LDV18" s="124"/>
      <c r="LDW18" s="124"/>
      <c r="LDX18" s="124"/>
      <c r="LDY18" s="124"/>
      <c r="LDZ18" s="124"/>
      <c r="LEA18" s="124"/>
      <c r="LEB18" s="124"/>
      <c r="LEC18" s="124"/>
      <c r="LED18" s="124"/>
      <c r="LEE18" s="124"/>
      <c r="LEF18" s="124"/>
      <c r="LEG18" s="124"/>
      <c r="LEH18" s="124"/>
      <c r="LEI18" s="124"/>
      <c r="LEJ18" s="124"/>
      <c r="LEK18" s="124"/>
      <c r="LEL18" s="124"/>
      <c r="LEM18" s="124"/>
      <c r="LEN18" s="124"/>
      <c r="LEO18" s="124"/>
      <c r="LEP18" s="124"/>
      <c r="LEQ18" s="124"/>
      <c r="LER18" s="124"/>
      <c r="LES18" s="124"/>
      <c r="LET18" s="124"/>
      <c r="LEU18" s="124"/>
      <c r="LEV18" s="124"/>
      <c r="LEW18" s="124"/>
      <c r="LEX18" s="124"/>
      <c r="LEY18" s="124"/>
      <c r="LEZ18" s="124"/>
      <c r="LFA18" s="124"/>
      <c r="LFB18" s="124"/>
      <c r="LFC18" s="124"/>
      <c r="LFD18" s="124"/>
      <c r="LFE18" s="124"/>
      <c r="LFF18" s="124"/>
      <c r="LFG18" s="124"/>
      <c r="LFH18" s="124"/>
      <c r="LFI18" s="124"/>
      <c r="LFJ18" s="124"/>
      <c r="LFK18" s="124"/>
      <c r="LFL18" s="124"/>
      <c r="LFM18" s="124"/>
      <c r="LFN18" s="124"/>
      <c r="LFO18" s="124"/>
      <c r="LFP18" s="124"/>
      <c r="LFQ18" s="124"/>
      <c r="LFR18" s="124"/>
      <c r="LFS18" s="124"/>
      <c r="LFT18" s="124"/>
      <c r="LFU18" s="124"/>
      <c r="LFV18" s="124"/>
      <c r="LFW18" s="124"/>
      <c r="LFX18" s="124"/>
      <c r="LFY18" s="124"/>
      <c r="LFZ18" s="124"/>
      <c r="LGA18" s="124"/>
      <c r="LGB18" s="124"/>
      <c r="LGC18" s="124"/>
      <c r="LGD18" s="124"/>
      <c r="LGE18" s="124"/>
      <c r="LGF18" s="124"/>
      <c r="LGG18" s="124"/>
      <c r="LGH18" s="124"/>
      <c r="LGI18" s="124"/>
      <c r="LGJ18" s="124"/>
      <c r="LGK18" s="124"/>
      <c r="LGL18" s="124"/>
      <c r="LGM18" s="124"/>
      <c r="LGN18" s="124"/>
      <c r="LGO18" s="124"/>
      <c r="LGP18" s="124"/>
      <c r="LGQ18" s="124"/>
      <c r="LGR18" s="124"/>
      <c r="LGS18" s="124"/>
      <c r="LGT18" s="124"/>
      <c r="LGU18" s="124"/>
      <c r="LGV18" s="124"/>
      <c r="LGW18" s="124"/>
      <c r="LGX18" s="124"/>
      <c r="LGY18" s="124"/>
      <c r="LGZ18" s="124"/>
      <c r="LHA18" s="124"/>
      <c r="LHB18" s="124"/>
      <c r="LHC18" s="124"/>
      <c r="LHD18" s="124"/>
      <c r="LHE18" s="124"/>
      <c r="LHF18" s="124"/>
      <c r="LHG18" s="124"/>
      <c r="LHH18" s="124"/>
      <c r="LHI18" s="124"/>
      <c r="LHJ18" s="124"/>
      <c r="LHK18" s="124"/>
      <c r="LHL18" s="124"/>
      <c r="LHM18" s="124"/>
      <c r="LHN18" s="124"/>
      <c r="LHO18" s="124"/>
      <c r="LHP18" s="124"/>
      <c r="LHQ18" s="124"/>
      <c r="LHR18" s="124"/>
      <c r="LHS18" s="124"/>
      <c r="LHT18" s="124"/>
      <c r="LHU18" s="124"/>
      <c r="LHV18" s="124"/>
      <c r="LHW18" s="124"/>
      <c r="LHX18" s="124"/>
      <c r="LHY18" s="124"/>
      <c r="LHZ18" s="124"/>
      <c r="LIA18" s="124"/>
      <c r="LIB18" s="124"/>
      <c r="LIC18" s="124"/>
      <c r="LID18" s="124"/>
      <c r="LIE18" s="124"/>
      <c r="LIF18" s="124"/>
      <c r="LIG18" s="124"/>
      <c r="LIH18" s="124"/>
      <c r="LII18" s="124"/>
      <c r="LIJ18" s="124"/>
      <c r="LIK18" s="124"/>
      <c r="LIL18" s="124"/>
      <c r="LIM18" s="124"/>
      <c r="LIN18" s="124"/>
      <c r="LIO18" s="124"/>
      <c r="LIP18" s="124"/>
      <c r="LIQ18" s="124"/>
      <c r="LIR18" s="124"/>
      <c r="LIS18" s="124"/>
      <c r="LIT18" s="124"/>
      <c r="LIU18" s="124"/>
      <c r="LIV18" s="124"/>
      <c r="LIW18" s="124"/>
      <c r="LIX18" s="124"/>
      <c r="LIY18" s="124"/>
      <c r="LIZ18" s="124"/>
      <c r="LJA18" s="124"/>
      <c r="LJB18" s="124"/>
      <c r="LJC18" s="124"/>
      <c r="LJD18" s="124"/>
      <c r="LJE18" s="124"/>
      <c r="LJF18" s="124"/>
      <c r="LJG18" s="124"/>
      <c r="LJH18" s="124"/>
      <c r="LJI18" s="124"/>
      <c r="LJJ18" s="124"/>
      <c r="LJK18" s="124"/>
      <c r="LJL18" s="124"/>
      <c r="LJM18" s="124"/>
      <c r="LJN18" s="124"/>
      <c r="LJO18" s="124"/>
      <c r="LJP18" s="124"/>
      <c r="LJQ18" s="124"/>
      <c r="LJR18" s="124"/>
      <c r="LJS18" s="124"/>
      <c r="LJT18" s="124"/>
      <c r="LJU18" s="124"/>
      <c r="LJV18" s="124"/>
      <c r="LJW18" s="124"/>
      <c r="LJX18" s="124"/>
      <c r="LJY18" s="124"/>
      <c r="LJZ18" s="124"/>
      <c r="LKA18" s="124"/>
      <c r="LKB18" s="124"/>
      <c r="LKC18" s="124"/>
      <c r="LKD18" s="124"/>
      <c r="LKE18" s="124"/>
      <c r="LKF18" s="124"/>
      <c r="LKG18" s="124"/>
      <c r="LKH18" s="124"/>
      <c r="LKI18" s="124"/>
      <c r="LKJ18" s="124"/>
      <c r="LKK18" s="124"/>
      <c r="LKL18" s="124"/>
      <c r="LKM18" s="124"/>
      <c r="LKN18" s="124"/>
      <c r="LKO18" s="124"/>
      <c r="LKP18" s="124"/>
      <c r="LKQ18" s="124"/>
      <c r="LKR18" s="124"/>
      <c r="LKS18" s="124"/>
      <c r="LKT18" s="124"/>
      <c r="LKU18" s="124"/>
      <c r="LKV18" s="124"/>
      <c r="LKW18" s="124"/>
      <c r="LKX18" s="124"/>
      <c r="LKY18" s="124"/>
      <c r="LKZ18" s="124"/>
      <c r="LLA18" s="124"/>
      <c r="LLB18" s="124"/>
      <c r="LLC18" s="124"/>
      <c r="LLD18" s="124"/>
      <c r="LLE18" s="124"/>
      <c r="LLF18" s="124"/>
      <c r="LLG18" s="124"/>
      <c r="LLH18" s="124"/>
      <c r="LLI18" s="124"/>
      <c r="LLJ18" s="124"/>
      <c r="LLK18" s="124"/>
      <c r="LLL18" s="124"/>
      <c r="LLM18" s="124"/>
      <c r="LLN18" s="124"/>
      <c r="LLO18" s="124"/>
      <c r="LLP18" s="124"/>
      <c r="LLQ18" s="124"/>
      <c r="LLR18" s="124"/>
      <c r="LLS18" s="124"/>
      <c r="LLT18" s="124"/>
      <c r="LLU18" s="124"/>
      <c r="LLV18" s="124"/>
      <c r="LLW18" s="124"/>
      <c r="LLX18" s="124"/>
      <c r="LLY18" s="124"/>
      <c r="LLZ18" s="124"/>
      <c r="LMA18" s="124"/>
      <c r="LMB18" s="124"/>
      <c r="LMC18" s="124"/>
      <c r="LMD18" s="124"/>
      <c r="LME18" s="124"/>
      <c r="LMF18" s="124"/>
      <c r="LMG18" s="124"/>
      <c r="LMH18" s="124"/>
      <c r="LMI18" s="124"/>
      <c r="LMJ18" s="124"/>
      <c r="LMK18" s="124"/>
      <c r="LML18" s="124"/>
      <c r="LMM18" s="124"/>
      <c r="LMN18" s="124"/>
      <c r="LMO18" s="124"/>
      <c r="LMP18" s="124"/>
      <c r="LMQ18" s="124"/>
      <c r="LMR18" s="124"/>
      <c r="LMS18" s="124"/>
      <c r="LMT18" s="124"/>
      <c r="LMU18" s="124"/>
      <c r="LMV18" s="124"/>
      <c r="LMW18" s="124"/>
      <c r="LMX18" s="124"/>
      <c r="LMY18" s="124"/>
      <c r="LMZ18" s="124"/>
      <c r="LNA18" s="124"/>
      <c r="LNB18" s="124"/>
      <c r="LNC18" s="124"/>
      <c r="LND18" s="124"/>
      <c r="LNE18" s="124"/>
      <c r="LNF18" s="124"/>
      <c r="LNG18" s="124"/>
      <c r="LNH18" s="124"/>
      <c r="LNI18" s="124"/>
      <c r="LNJ18" s="124"/>
      <c r="LNK18" s="124"/>
      <c r="LNL18" s="124"/>
      <c r="LNM18" s="124"/>
      <c r="LNN18" s="124"/>
      <c r="LNO18" s="124"/>
      <c r="LNP18" s="124"/>
      <c r="LNQ18" s="124"/>
      <c r="LNR18" s="124"/>
      <c r="LNS18" s="124"/>
      <c r="LNT18" s="124"/>
      <c r="LNU18" s="124"/>
      <c r="LNV18" s="124"/>
      <c r="LNW18" s="124"/>
      <c r="LNX18" s="124"/>
      <c r="LNY18" s="124"/>
      <c r="LNZ18" s="124"/>
      <c r="LOA18" s="124"/>
      <c r="LOB18" s="124"/>
      <c r="LOC18" s="124"/>
      <c r="LOD18" s="124"/>
      <c r="LOE18" s="124"/>
      <c r="LOF18" s="124"/>
      <c r="LOG18" s="124"/>
      <c r="LOH18" s="124"/>
      <c r="LOI18" s="124"/>
      <c r="LOJ18" s="124"/>
      <c r="LOK18" s="124"/>
      <c r="LOL18" s="124"/>
      <c r="LOM18" s="124"/>
      <c r="LON18" s="124"/>
      <c r="LOO18" s="124"/>
      <c r="LOP18" s="124"/>
      <c r="LOQ18" s="124"/>
      <c r="LOR18" s="124"/>
      <c r="LOS18" s="124"/>
      <c r="LOT18" s="124"/>
      <c r="LOU18" s="124"/>
      <c r="LOV18" s="124"/>
      <c r="LOW18" s="124"/>
      <c r="LOX18" s="124"/>
      <c r="LOY18" s="124"/>
      <c r="LOZ18" s="124"/>
      <c r="LPA18" s="124"/>
      <c r="LPB18" s="124"/>
      <c r="LPC18" s="124"/>
      <c r="LPD18" s="124"/>
      <c r="LPE18" s="124"/>
      <c r="LPF18" s="124"/>
      <c r="LPG18" s="124"/>
      <c r="LPH18" s="124"/>
      <c r="LPI18" s="124"/>
      <c r="LPJ18" s="124"/>
      <c r="LPK18" s="124"/>
      <c r="LPL18" s="124"/>
      <c r="LPM18" s="124"/>
      <c r="LPN18" s="124"/>
      <c r="LPO18" s="124"/>
      <c r="LPP18" s="124"/>
      <c r="LPQ18" s="124"/>
      <c r="LPR18" s="124"/>
      <c r="LPS18" s="124"/>
      <c r="LPT18" s="124"/>
      <c r="LPU18" s="124"/>
      <c r="LPV18" s="124"/>
      <c r="LPW18" s="124"/>
      <c r="LPX18" s="124"/>
      <c r="LPY18" s="124"/>
      <c r="LPZ18" s="124"/>
      <c r="LQA18" s="124"/>
      <c r="LQB18" s="124"/>
      <c r="LQC18" s="124"/>
      <c r="LQD18" s="124"/>
      <c r="LQE18" s="124"/>
      <c r="LQF18" s="124"/>
      <c r="LQG18" s="124"/>
      <c r="LQH18" s="124"/>
      <c r="LQI18" s="124"/>
      <c r="LQJ18" s="124"/>
      <c r="LQK18" s="124"/>
      <c r="LQL18" s="124"/>
      <c r="LQM18" s="124"/>
      <c r="LQN18" s="124"/>
      <c r="LQO18" s="124"/>
      <c r="LQP18" s="124"/>
      <c r="LQQ18" s="124"/>
      <c r="LQR18" s="124"/>
      <c r="LQS18" s="124"/>
      <c r="LQT18" s="124"/>
      <c r="LQU18" s="124"/>
      <c r="LQV18" s="124"/>
      <c r="LQW18" s="124"/>
      <c r="LQX18" s="124"/>
      <c r="LQY18" s="124"/>
      <c r="LQZ18" s="124"/>
      <c r="LRA18" s="124"/>
      <c r="LRB18" s="124"/>
      <c r="LRC18" s="124"/>
      <c r="LRD18" s="124"/>
      <c r="LRE18" s="124"/>
      <c r="LRF18" s="124"/>
      <c r="LRG18" s="124"/>
      <c r="LRH18" s="124"/>
      <c r="LRI18" s="124"/>
      <c r="LRJ18" s="124"/>
      <c r="LRK18" s="124"/>
      <c r="LRL18" s="124"/>
      <c r="LRM18" s="124"/>
      <c r="LRN18" s="124"/>
      <c r="LRO18" s="124"/>
      <c r="LRP18" s="124"/>
      <c r="LRQ18" s="124"/>
      <c r="LRR18" s="124"/>
      <c r="LRS18" s="124"/>
      <c r="LRT18" s="124"/>
      <c r="LRU18" s="124"/>
      <c r="LRV18" s="124"/>
      <c r="LRW18" s="124"/>
      <c r="LRX18" s="124"/>
      <c r="LRY18" s="124"/>
      <c r="LRZ18" s="124"/>
      <c r="LSA18" s="124"/>
      <c r="LSB18" s="124"/>
      <c r="LSC18" s="124"/>
      <c r="LSD18" s="124"/>
      <c r="LSE18" s="124"/>
      <c r="LSF18" s="124"/>
      <c r="LSG18" s="124"/>
      <c r="LSH18" s="124"/>
      <c r="LSI18" s="124"/>
      <c r="LSJ18" s="124"/>
      <c r="LSK18" s="124"/>
      <c r="LSL18" s="124"/>
      <c r="LSM18" s="124"/>
      <c r="LSN18" s="124"/>
      <c r="LSO18" s="124"/>
      <c r="LSP18" s="124"/>
      <c r="LSQ18" s="124"/>
      <c r="LSR18" s="124"/>
      <c r="LSS18" s="124"/>
      <c r="LST18" s="124"/>
      <c r="LSU18" s="124"/>
      <c r="LSV18" s="124"/>
      <c r="LSW18" s="124"/>
      <c r="LSX18" s="124"/>
      <c r="LSY18" s="124"/>
      <c r="LSZ18" s="124"/>
      <c r="LTA18" s="124"/>
      <c r="LTB18" s="124"/>
      <c r="LTC18" s="124"/>
      <c r="LTD18" s="124"/>
      <c r="LTE18" s="124"/>
      <c r="LTF18" s="124"/>
      <c r="LTG18" s="124"/>
      <c r="LTH18" s="124"/>
      <c r="LTI18" s="124"/>
      <c r="LTJ18" s="124"/>
      <c r="LTK18" s="124"/>
      <c r="LTL18" s="124"/>
      <c r="LTM18" s="124"/>
      <c r="LTN18" s="124"/>
      <c r="LTO18" s="124"/>
      <c r="LTP18" s="124"/>
      <c r="LTQ18" s="124"/>
      <c r="LTR18" s="124"/>
      <c r="LTS18" s="124"/>
      <c r="LTT18" s="124"/>
      <c r="LTU18" s="124"/>
      <c r="LTV18" s="124"/>
      <c r="LTW18" s="124"/>
      <c r="LTX18" s="124"/>
      <c r="LTY18" s="124"/>
      <c r="LTZ18" s="124"/>
      <c r="LUA18" s="124"/>
      <c r="LUB18" s="124"/>
      <c r="LUC18" s="124"/>
      <c r="LUD18" s="124"/>
      <c r="LUE18" s="124"/>
      <c r="LUF18" s="124"/>
      <c r="LUG18" s="124"/>
      <c r="LUH18" s="124"/>
      <c r="LUI18" s="124"/>
      <c r="LUJ18" s="124"/>
      <c r="LUK18" s="124"/>
      <c r="LUL18" s="124"/>
      <c r="LUM18" s="124"/>
      <c r="LUN18" s="124"/>
      <c r="LUO18" s="124"/>
      <c r="LUP18" s="124"/>
      <c r="LUQ18" s="124"/>
      <c r="LUR18" s="124"/>
      <c r="LUS18" s="124"/>
      <c r="LUT18" s="124"/>
      <c r="LUU18" s="124"/>
      <c r="LUV18" s="124"/>
      <c r="LUW18" s="124"/>
      <c r="LUX18" s="124"/>
      <c r="LUY18" s="124"/>
      <c r="LUZ18" s="124"/>
      <c r="LVA18" s="124"/>
      <c r="LVB18" s="124"/>
      <c r="LVC18" s="124"/>
      <c r="LVD18" s="124"/>
      <c r="LVE18" s="124"/>
      <c r="LVF18" s="124"/>
      <c r="LVG18" s="124"/>
      <c r="LVH18" s="124"/>
      <c r="LVI18" s="124"/>
      <c r="LVJ18" s="124"/>
      <c r="LVK18" s="124"/>
      <c r="LVL18" s="124"/>
      <c r="LVM18" s="124"/>
      <c r="LVN18" s="124"/>
      <c r="LVO18" s="124"/>
      <c r="LVP18" s="124"/>
      <c r="LVQ18" s="124"/>
      <c r="LVR18" s="124"/>
      <c r="LVS18" s="124"/>
      <c r="LVT18" s="124"/>
      <c r="LVU18" s="124"/>
      <c r="LVV18" s="124"/>
      <c r="LVW18" s="124"/>
      <c r="LVX18" s="124"/>
      <c r="LVY18" s="124"/>
      <c r="LVZ18" s="124"/>
      <c r="LWA18" s="124"/>
      <c r="LWB18" s="124"/>
      <c r="LWC18" s="124"/>
      <c r="LWD18" s="124"/>
      <c r="LWE18" s="124"/>
      <c r="LWF18" s="124"/>
      <c r="LWG18" s="124"/>
      <c r="LWH18" s="124"/>
      <c r="LWI18" s="124"/>
      <c r="LWJ18" s="124"/>
      <c r="LWK18" s="124"/>
      <c r="LWL18" s="124"/>
      <c r="LWM18" s="124"/>
      <c r="LWN18" s="124"/>
      <c r="LWO18" s="124"/>
      <c r="LWP18" s="124"/>
      <c r="LWQ18" s="124"/>
      <c r="LWR18" s="124"/>
      <c r="LWS18" s="124"/>
      <c r="LWT18" s="124"/>
      <c r="LWU18" s="124"/>
      <c r="LWV18" s="124"/>
      <c r="LWW18" s="124"/>
      <c r="LWX18" s="124"/>
      <c r="LWY18" s="124"/>
      <c r="LWZ18" s="124"/>
      <c r="LXA18" s="124"/>
      <c r="LXB18" s="124"/>
      <c r="LXC18" s="124"/>
      <c r="LXD18" s="124"/>
      <c r="LXE18" s="124"/>
      <c r="LXF18" s="124"/>
      <c r="LXG18" s="124"/>
      <c r="LXH18" s="124"/>
      <c r="LXI18" s="124"/>
      <c r="LXJ18" s="124"/>
      <c r="LXK18" s="124"/>
      <c r="LXL18" s="124"/>
      <c r="LXM18" s="124"/>
      <c r="LXN18" s="124"/>
      <c r="LXO18" s="124"/>
      <c r="LXP18" s="124"/>
      <c r="LXQ18" s="124"/>
      <c r="LXR18" s="124"/>
      <c r="LXS18" s="124"/>
      <c r="LXT18" s="124"/>
      <c r="LXU18" s="124"/>
      <c r="LXV18" s="124"/>
      <c r="LXW18" s="124"/>
      <c r="LXX18" s="124"/>
      <c r="LXY18" s="124"/>
      <c r="LXZ18" s="124"/>
      <c r="LYA18" s="124"/>
      <c r="LYB18" s="124"/>
      <c r="LYC18" s="124"/>
      <c r="LYD18" s="124"/>
      <c r="LYE18" s="124"/>
      <c r="LYF18" s="124"/>
      <c r="LYG18" s="124"/>
      <c r="LYH18" s="124"/>
      <c r="LYI18" s="124"/>
      <c r="LYJ18" s="124"/>
      <c r="LYK18" s="124"/>
      <c r="LYL18" s="124"/>
      <c r="LYM18" s="124"/>
      <c r="LYN18" s="124"/>
      <c r="LYO18" s="124"/>
      <c r="LYP18" s="124"/>
      <c r="LYQ18" s="124"/>
      <c r="LYR18" s="124"/>
      <c r="LYS18" s="124"/>
      <c r="LYT18" s="124"/>
      <c r="LYU18" s="124"/>
      <c r="LYV18" s="124"/>
      <c r="LYW18" s="124"/>
      <c r="LYX18" s="124"/>
      <c r="LYY18" s="124"/>
      <c r="LYZ18" s="124"/>
      <c r="LZA18" s="124"/>
      <c r="LZB18" s="124"/>
      <c r="LZC18" s="124"/>
      <c r="LZD18" s="124"/>
      <c r="LZE18" s="124"/>
      <c r="LZF18" s="124"/>
      <c r="LZG18" s="124"/>
      <c r="LZH18" s="124"/>
      <c r="LZI18" s="124"/>
      <c r="LZJ18" s="124"/>
      <c r="LZK18" s="124"/>
      <c r="LZL18" s="124"/>
      <c r="LZM18" s="124"/>
      <c r="LZN18" s="124"/>
      <c r="LZO18" s="124"/>
      <c r="LZP18" s="124"/>
      <c r="LZQ18" s="124"/>
      <c r="LZR18" s="124"/>
      <c r="LZS18" s="124"/>
      <c r="LZT18" s="124"/>
      <c r="LZU18" s="124"/>
      <c r="LZV18" s="124"/>
      <c r="LZW18" s="124"/>
      <c r="LZX18" s="124"/>
      <c r="LZY18" s="124"/>
      <c r="LZZ18" s="124"/>
      <c r="MAA18" s="124"/>
      <c r="MAB18" s="124"/>
      <c r="MAC18" s="124"/>
      <c r="MAD18" s="124"/>
      <c r="MAE18" s="124"/>
      <c r="MAF18" s="124"/>
      <c r="MAG18" s="124"/>
      <c r="MAH18" s="124"/>
      <c r="MAI18" s="124"/>
      <c r="MAJ18" s="124"/>
      <c r="MAK18" s="124"/>
      <c r="MAL18" s="124"/>
      <c r="MAM18" s="124"/>
      <c r="MAN18" s="124"/>
      <c r="MAO18" s="124"/>
      <c r="MAP18" s="124"/>
      <c r="MAQ18" s="124"/>
      <c r="MAR18" s="124"/>
      <c r="MAS18" s="124"/>
      <c r="MAT18" s="124"/>
      <c r="MAU18" s="124"/>
      <c r="MAV18" s="124"/>
      <c r="MAW18" s="124"/>
      <c r="MAX18" s="124"/>
      <c r="MAY18" s="124"/>
      <c r="MAZ18" s="124"/>
      <c r="MBA18" s="124"/>
      <c r="MBB18" s="124"/>
      <c r="MBC18" s="124"/>
      <c r="MBD18" s="124"/>
      <c r="MBE18" s="124"/>
      <c r="MBF18" s="124"/>
      <c r="MBG18" s="124"/>
      <c r="MBH18" s="124"/>
      <c r="MBI18" s="124"/>
      <c r="MBJ18" s="124"/>
      <c r="MBK18" s="124"/>
      <c r="MBL18" s="124"/>
      <c r="MBM18" s="124"/>
      <c r="MBN18" s="124"/>
      <c r="MBO18" s="124"/>
      <c r="MBP18" s="124"/>
      <c r="MBQ18" s="124"/>
      <c r="MBR18" s="124"/>
      <c r="MBS18" s="124"/>
      <c r="MBT18" s="124"/>
      <c r="MBU18" s="124"/>
      <c r="MBV18" s="124"/>
      <c r="MBW18" s="124"/>
      <c r="MBX18" s="124"/>
      <c r="MBY18" s="124"/>
      <c r="MBZ18" s="124"/>
      <c r="MCA18" s="124"/>
      <c r="MCB18" s="124"/>
      <c r="MCC18" s="124"/>
      <c r="MCD18" s="124"/>
      <c r="MCE18" s="124"/>
      <c r="MCF18" s="124"/>
      <c r="MCG18" s="124"/>
      <c r="MCH18" s="124"/>
      <c r="MCI18" s="124"/>
      <c r="MCJ18" s="124"/>
      <c r="MCK18" s="124"/>
      <c r="MCL18" s="124"/>
      <c r="MCM18" s="124"/>
      <c r="MCN18" s="124"/>
      <c r="MCO18" s="124"/>
      <c r="MCP18" s="124"/>
      <c r="MCQ18" s="124"/>
      <c r="MCR18" s="124"/>
      <c r="MCS18" s="124"/>
      <c r="MCT18" s="124"/>
      <c r="MCU18" s="124"/>
      <c r="MCV18" s="124"/>
      <c r="MCW18" s="124"/>
      <c r="MCX18" s="124"/>
      <c r="MCY18" s="124"/>
      <c r="MCZ18" s="124"/>
      <c r="MDA18" s="124"/>
      <c r="MDB18" s="124"/>
      <c r="MDC18" s="124"/>
      <c r="MDD18" s="124"/>
      <c r="MDE18" s="124"/>
      <c r="MDF18" s="124"/>
      <c r="MDG18" s="124"/>
      <c r="MDH18" s="124"/>
      <c r="MDI18" s="124"/>
      <c r="MDJ18" s="124"/>
      <c r="MDK18" s="124"/>
      <c r="MDL18" s="124"/>
      <c r="MDM18" s="124"/>
      <c r="MDN18" s="124"/>
      <c r="MDO18" s="124"/>
      <c r="MDP18" s="124"/>
      <c r="MDQ18" s="124"/>
      <c r="MDR18" s="124"/>
      <c r="MDS18" s="124"/>
      <c r="MDT18" s="124"/>
      <c r="MDU18" s="124"/>
      <c r="MDV18" s="124"/>
      <c r="MDW18" s="124"/>
      <c r="MDX18" s="124"/>
      <c r="MDY18" s="124"/>
      <c r="MDZ18" s="124"/>
      <c r="MEA18" s="124"/>
      <c r="MEB18" s="124"/>
      <c r="MEC18" s="124"/>
      <c r="MED18" s="124"/>
      <c r="MEE18" s="124"/>
      <c r="MEF18" s="124"/>
      <c r="MEG18" s="124"/>
      <c r="MEH18" s="124"/>
      <c r="MEI18" s="124"/>
      <c r="MEJ18" s="124"/>
      <c r="MEK18" s="124"/>
      <c r="MEL18" s="124"/>
      <c r="MEM18" s="124"/>
      <c r="MEN18" s="124"/>
      <c r="MEO18" s="124"/>
      <c r="MEP18" s="124"/>
      <c r="MEQ18" s="124"/>
      <c r="MER18" s="124"/>
      <c r="MES18" s="124"/>
      <c r="MET18" s="124"/>
      <c r="MEU18" s="124"/>
      <c r="MEV18" s="124"/>
      <c r="MEW18" s="124"/>
      <c r="MEX18" s="124"/>
      <c r="MEY18" s="124"/>
      <c r="MEZ18" s="124"/>
      <c r="MFA18" s="124"/>
      <c r="MFB18" s="124"/>
      <c r="MFC18" s="124"/>
      <c r="MFD18" s="124"/>
      <c r="MFE18" s="124"/>
      <c r="MFF18" s="124"/>
      <c r="MFG18" s="124"/>
      <c r="MFH18" s="124"/>
      <c r="MFI18" s="124"/>
      <c r="MFJ18" s="124"/>
      <c r="MFK18" s="124"/>
      <c r="MFL18" s="124"/>
      <c r="MFM18" s="124"/>
      <c r="MFN18" s="124"/>
      <c r="MFO18" s="124"/>
      <c r="MFP18" s="124"/>
      <c r="MFQ18" s="124"/>
      <c r="MFR18" s="124"/>
      <c r="MFS18" s="124"/>
      <c r="MFT18" s="124"/>
      <c r="MFU18" s="124"/>
      <c r="MFV18" s="124"/>
      <c r="MFW18" s="124"/>
      <c r="MFX18" s="124"/>
      <c r="MFY18" s="124"/>
      <c r="MFZ18" s="124"/>
      <c r="MGA18" s="124"/>
      <c r="MGB18" s="124"/>
      <c r="MGC18" s="124"/>
      <c r="MGD18" s="124"/>
      <c r="MGE18" s="124"/>
      <c r="MGF18" s="124"/>
      <c r="MGG18" s="124"/>
      <c r="MGH18" s="124"/>
      <c r="MGI18" s="124"/>
      <c r="MGJ18" s="124"/>
      <c r="MGK18" s="124"/>
      <c r="MGL18" s="124"/>
      <c r="MGM18" s="124"/>
      <c r="MGN18" s="124"/>
      <c r="MGO18" s="124"/>
      <c r="MGP18" s="124"/>
      <c r="MGQ18" s="124"/>
      <c r="MGR18" s="124"/>
      <c r="MGS18" s="124"/>
      <c r="MGT18" s="124"/>
      <c r="MGU18" s="124"/>
      <c r="MGV18" s="124"/>
      <c r="MGW18" s="124"/>
      <c r="MGX18" s="124"/>
      <c r="MGY18" s="124"/>
      <c r="MGZ18" s="124"/>
      <c r="MHA18" s="124"/>
      <c r="MHB18" s="124"/>
      <c r="MHC18" s="124"/>
      <c r="MHD18" s="124"/>
      <c r="MHE18" s="124"/>
      <c r="MHF18" s="124"/>
      <c r="MHG18" s="124"/>
      <c r="MHH18" s="124"/>
      <c r="MHI18" s="124"/>
      <c r="MHJ18" s="124"/>
      <c r="MHK18" s="124"/>
      <c r="MHL18" s="124"/>
      <c r="MHM18" s="124"/>
      <c r="MHN18" s="124"/>
      <c r="MHO18" s="124"/>
      <c r="MHP18" s="124"/>
      <c r="MHQ18" s="124"/>
      <c r="MHR18" s="124"/>
      <c r="MHS18" s="124"/>
      <c r="MHT18" s="124"/>
      <c r="MHU18" s="124"/>
      <c r="MHV18" s="124"/>
      <c r="MHW18" s="124"/>
      <c r="MHX18" s="124"/>
      <c r="MHY18" s="124"/>
      <c r="MHZ18" s="124"/>
      <c r="MIA18" s="124"/>
      <c r="MIB18" s="124"/>
      <c r="MIC18" s="124"/>
      <c r="MID18" s="124"/>
      <c r="MIE18" s="124"/>
      <c r="MIF18" s="124"/>
      <c r="MIG18" s="124"/>
      <c r="MIH18" s="124"/>
      <c r="MII18" s="124"/>
      <c r="MIJ18" s="124"/>
      <c r="MIK18" s="124"/>
      <c r="MIL18" s="124"/>
      <c r="MIM18" s="124"/>
      <c r="MIN18" s="124"/>
      <c r="MIO18" s="124"/>
      <c r="MIP18" s="124"/>
      <c r="MIQ18" s="124"/>
      <c r="MIR18" s="124"/>
      <c r="MIS18" s="124"/>
      <c r="MIT18" s="124"/>
      <c r="MIU18" s="124"/>
      <c r="MIV18" s="124"/>
      <c r="MIW18" s="124"/>
      <c r="MIX18" s="124"/>
      <c r="MIY18" s="124"/>
      <c r="MIZ18" s="124"/>
      <c r="MJA18" s="124"/>
      <c r="MJB18" s="124"/>
      <c r="MJC18" s="124"/>
      <c r="MJD18" s="124"/>
      <c r="MJE18" s="124"/>
      <c r="MJF18" s="124"/>
      <c r="MJG18" s="124"/>
      <c r="MJH18" s="124"/>
      <c r="MJI18" s="124"/>
      <c r="MJJ18" s="124"/>
      <c r="MJK18" s="124"/>
      <c r="MJL18" s="124"/>
      <c r="MJM18" s="124"/>
      <c r="MJN18" s="124"/>
      <c r="MJO18" s="124"/>
      <c r="MJP18" s="124"/>
      <c r="MJQ18" s="124"/>
      <c r="MJR18" s="124"/>
      <c r="MJS18" s="124"/>
      <c r="MJT18" s="124"/>
      <c r="MJU18" s="124"/>
      <c r="MJV18" s="124"/>
      <c r="MJW18" s="124"/>
      <c r="MJX18" s="124"/>
      <c r="MJY18" s="124"/>
      <c r="MJZ18" s="124"/>
      <c r="MKA18" s="124"/>
      <c r="MKB18" s="124"/>
      <c r="MKC18" s="124"/>
      <c r="MKD18" s="124"/>
      <c r="MKE18" s="124"/>
      <c r="MKF18" s="124"/>
      <c r="MKG18" s="124"/>
      <c r="MKH18" s="124"/>
      <c r="MKI18" s="124"/>
      <c r="MKJ18" s="124"/>
      <c r="MKK18" s="124"/>
      <c r="MKL18" s="124"/>
      <c r="MKM18" s="124"/>
      <c r="MKN18" s="124"/>
      <c r="MKO18" s="124"/>
      <c r="MKP18" s="124"/>
      <c r="MKQ18" s="124"/>
      <c r="MKR18" s="124"/>
      <c r="MKS18" s="124"/>
      <c r="MKT18" s="124"/>
      <c r="MKU18" s="124"/>
      <c r="MKV18" s="124"/>
      <c r="MKW18" s="124"/>
      <c r="MKX18" s="124"/>
      <c r="MKY18" s="124"/>
      <c r="MKZ18" s="124"/>
      <c r="MLA18" s="124"/>
      <c r="MLB18" s="124"/>
      <c r="MLC18" s="124"/>
      <c r="MLD18" s="124"/>
      <c r="MLE18" s="124"/>
      <c r="MLF18" s="124"/>
      <c r="MLG18" s="124"/>
      <c r="MLH18" s="124"/>
      <c r="MLI18" s="124"/>
      <c r="MLJ18" s="124"/>
      <c r="MLK18" s="124"/>
      <c r="MLL18" s="124"/>
      <c r="MLM18" s="124"/>
      <c r="MLN18" s="124"/>
      <c r="MLO18" s="124"/>
      <c r="MLP18" s="124"/>
      <c r="MLQ18" s="124"/>
      <c r="MLR18" s="124"/>
      <c r="MLS18" s="124"/>
      <c r="MLT18" s="124"/>
      <c r="MLU18" s="124"/>
      <c r="MLV18" s="124"/>
      <c r="MLW18" s="124"/>
      <c r="MLX18" s="124"/>
      <c r="MLY18" s="124"/>
      <c r="MLZ18" s="124"/>
      <c r="MMA18" s="124"/>
      <c r="MMB18" s="124"/>
      <c r="MMC18" s="124"/>
      <c r="MMD18" s="124"/>
      <c r="MME18" s="124"/>
      <c r="MMF18" s="124"/>
      <c r="MMG18" s="124"/>
      <c r="MMH18" s="124"/>
      <c r="MMI18" s="124"/>
      <c r="MMJ18" s="124"/>
      <c r="MMK18" s="124"/>
      <c r="MML18" s="124"/>
      <c r="MMM18" s="124"/>
      <c r="MMN18" s="124"/>
      <c r="MMO18" s="124"/>
      <c r="MMP18" s="124"/>
      <c r="MMQ18" s="124"/>
      <c r="MMR18" s="124"/>
      <c r="MMS18" s="124"/>
      <c r="MMT18" s="124"/>
      <c r="MMU18" s="124"/>
      <c r="MMV18" s="124"/>
      <c r="MMW18" s="124"/>
      <c r="MMX18" s="124"/>
      <c r="MMY18" s="124"/>
      <c r="MMZ18" s="124"/>
      <c r="MNA18" s="124"/>
      <c r="MNB18" s="124"/>
      <c r="MNC18" s="124"/>
      <c r="MND18" s="124"/>
      <c r="MNE18" s="124"/>
      <c r="MNF18" s="124"/>
      <c r="MNG18" s="124"/>
      <c r="MNH18" s="124"/>
      <c r="MNI18" s="124"/>
      <c r="MNJ18" s="124"/>
      <c r="MNK18" s="124"/>
      <c r="MNL18" s="124"/>
      <c r="MNM18" s="124"/>
      <c r="MNN18" s="124"/>
      <c r="MNO18" s="124"/>
      <c r="MNP18" s="124"/>
      <c r="MNQ18" s="124"/>
      <c r="MNR18" s="124"/>
      <c r="MNS18" s="124"/>
      <c r="MNT18" s="124"/>
      <c r="MNU18" s="124"/>
      <c r="MNV18" s="124"/>
      <c r="MNW18" s="124"/>
      <c r="MNX18" s="124"/>
      <c r="MNY18" s="124"/>
      <c r="MNZ18" s="124"/>
      <c r="MOA18" s="124"/>
      <c r="MOB18" s="124"/>
      <c r="MOC18" s="124"/>
      <c r="MOD18" s="124"/>
      <c r="MOE18" s="124"/>
      <c r="MOF18" s="124"/>
      <c r="MOG18" s="124"/>
      <c r="MOH18" s="124"/>
      <c r="MOI18" s="124"/>
      <c r="MOJ18" s="124"/>
      <c r="MOK18" s="124"/>
      <c r="MOL18" s="124"/>
      <c r="MOM18" s="124"/>
      <c r="MON18" s="124"/>
      <c r="MOO18" s="124"/>
      <c r="MOP18" s="124"/>
      <c r="MOQ18" s="124"/>
      <c r="MOR18" s="124"/>
      <c r="MOS18" s="124"/>
      <c r="MOT18" s="124"/>
      <c r="MOU18" s="124"/>
      <c r="MOV18" s="124"/>
      <c r="MOW18" s="124"/>
      <c r="MOX18" s="124"/>
      <c r="MOY18" s="124"/>
      <c r="MOZ18" s="124"/>
      <c r="MPA18" s="124"/>
      <c r="MPB18" s="124"/>
      <c r="MPC18" s="124"/>
      <c r="MPD18" s="124"/>
      <c r="MPE18" s="124"/>
      <c r="MPF18" s="124"/>
      <c r="MPG18" s="124"/>
      <c r="MPH18" s="124"/>
      <c r="MPI18" s="124"/>
      <c r="MPJ18" s="124"/>
      <c r="MPK18" s="124"/>
      <c r="MPL18" s="124"/>
      <c r="MPM18" s="124"/>
      <c r="MPN18" s="124"/>
      <c r="MPO18" s="124"/>
      <c r="MPP18" s="124"/>
      <c r="MPQ18" s="124"/>
      <c r="MPR18" s="124"/>
      <c r="MPS18" s="124"/>
      <c r="MPT18" s="124"/>
      <c r="MPU18" s="124"/>
      <c r="MPV18" s="124"/>
      <c r="MPW18" s="124"/>
      <c r="MPX18" s="124"/>
      <c r="MPY18" s="124"/>
      <c r="MPZ18" s="124"/>
      <c r="MQA18" s="124"/>
      <c r="MQB18" s="124"/>
      <c r="MQC18" s="124"/>
      <c r="MQD18" s="124"/>
      <c r="MQE18" s="124"/>
      <c r="MQF18" s="124"/>
      <c r="MQG18" s="124"/>
      <c r="MQH18" s="124"/>
      <c r="MQI18" s="124"/>
      <c r="MQJ18" s="124"/>
      <c r="MQK18" s="124"/>
      <c r="MQL18" s="124"/>
      <c r="MQM18" s="124"/>
      <c r="MQN18" s="124"/>
      <c r="MQO18" s="124"/>
      <c r="MQP18" s="124"/>
      <c r="MQQ18" s="124"/>
      <c r="MQR18" s="124"/>
      <c r="MQS18" s="124"/>
      <c r="MQT18" s="124"/>
      <c r="MQU18" s="124"/>
      <c r="MQV18" s="124"/>
      <c r="MQW18" s="124"/>
      <c r="MQX18" s="124"/>
      <c r="MQY18" s="124"/>
      <c r="MQZ18" s="124"/>
      <c r="MRA18" s="124"/>
      <c r="MRB18" s="124"/>
      <c r="MRC18" s="124"/>
      <c r="MRD18" s="124"/>
      <c r="MRE18" s="124"/>
      <c r="MRF18" s="124"/>
      <c r="MRG18" s="124"/>
      <c r="MRH18" s="124"/>
      <c r="MRI18" s="124"/>
      <c r="MRJ18" s="124"/>
      <c r="MRK18" s="124"/>
      <c r="MRL18" s="124"/>
      <c r="MRM18" s="124"/>
      <c r="MRN18" s="124"/>
      <c r="MRO18" s="124"/>
      <c r="MRP18" s="124"/>
      <c r="MRQ18" s="124"/>
      <c r="MRR18" s="124"/>
      <c r="MRS18" s="124"/>
      <c r="MRT18" s="124"/>
      <c r="MRU18" s="124"/>
      <c r="MRV18" s="124"/>
      <c r="MRW18" s="124"/>
      <c r="MRX18" s="124"/>
      <c r="MRY18" s="124"/>
      <c r="MRZ18" s="124"/>
      <c r="MSA18" s="124"/>
      <c r="MSB18" s="124"/>
      <c r="MSC18" s="124"/>
      <c r="MSD18" s="124"/>
      <c r="MSE18" s="124"/>
      <c r="MSF18" s="124"/>
      <c r="MSG18" s="124"/>
      <c r="MSH18" s="124"/>
      <c r="MSI18" s="124"/>
      <c r="MSJ18" s="124"/>
      <c r="MSK18" s="124"/>
      <c r="MSL18" s="124"/>
      <c r="MSM18" s="124"/>
      <c r="MSN18" s="124"/>
      <c r="MSO18" s="124"/>
      <c r="MSP18" s="124"/>
      <c r="MSQ18" s="124"/>
      <c r="MSR18" s="124"/>
      <c r="MSS18" s="124"/>
      <c r="MST18" s="124"/>
      <c r="MSU18" s="124"/>
      <c r="MSV18" s="124"/>
      <c r="MSW18" s="124"/>
      <c r="MSX18" s="124"/>
      <c r="MSY18" s="124"/>
      <c r="MSZ18" s="124"/>
      <c r="MTA18" s="124"/>
      <c r="MTB18" s="124"/>
      <c r="MTC18" s="124"/>
      <c r="MTD18" s="124"/>
      <c r="MTE18" s="124"/>
      <c r="MTF18" s="124"/>
      <c r="MTG18" s="124"/>
      <c r="MTH18" s="124"/>
      <c r="MTI18" s="124"/>
      <c r="MTJ18" s="124"/>
      <c r="MTK18" s="124"/>
      <c r="MTL18" s="124"/>
      <c r="MTM18" s="124"/>
      <c r="MTN18" s="124"/>
      <c r="MTO18" s="124"/>
      <c r="MTP18" s="124"/>
      <c r="MTQ18" s="124"/>
      <c r="MTR18" s="124"/>
      <c r="MTS18" s="124"/>
      <c r="MTT18" s="124"/>
      <c r="MTU18" s="124"/>
      <c r="MTV18" s="124"/>
      <c r="MTW18" s="124"/>
      <c r="MTX18" s="124"/>
      <c r="MTY18" s="124"/>
      <c r="MTZ18" s="124"/>
      <c r="MUA18" s="124"/>
      <c r="MUB18" s="124"/>
      <c r="MUC18" s="124"/>
      <c r="MUD18" s="124"/>
      <c r="MUE18" s="124"/>
      <c r="MUF18" s="124"/>
      <c r="MUG18" s="124"/>
      <c r="MUH18" s="124"/>
      <c r="MUI18" s="124"/>
      <c r="MUJ18" s="124"/>
      <c r="MUK18" s="124"/>
      <c r="MUL18" s="124"/>
      <c r="MUM18" s="124"/>
      <c r="MUN18" s="124"/>
      <c r="MUO18" s="124"/>
      <c r="MUP18" s="124"/>
      <c r="MUQ18" s="124"/>
      <c r="MUR18" s="124"/>
      <c r="MUS18" s="124"/>
      <c r="MUT18" s="124"/>
      <c r="MUU18" s="124"/>
      <c r="MUV18" s="124"/>
      <c r="MUW18" s="124"/>
      <c r="MUX18" s="124"/>
      <c r="MUY18" s="124"/>
      <c r="MUZ18" s="124"/>
      <c r="MVA18" s="124"/>
      <c r="MVB18" s="124"/>
      <c r="MVC18" s="124"/>
      <c r="MVD18" s="124"/>
      <c r="MVE18" s="124"/>
      <c r="MVF18" s="124"/>
      <c r="MVG18" s="124"/>
      <c r="MVH18" s="124"/>
      <c r="MVI18" s="124"/>
      <c r="MVJ18" s="124"/>
      <c r="MVK18" s="124"/>
      <c r="MVL18" s="124"/>
      <c r="MVM18" s="124"/>
      <c r="MVN18" s="124"/>
      <c r="MVO18" s="124"/>
      <c r="MVP18" s="124"/>
      <c r="MVQ18" s="124"/>
      <c r="MVR18" s="124"/>
      <c r="MVS18" s="124"/>
      <c r="MVT18" s="124"/>
      <c r="MVU18" s="124"/>
      <c r="MVV18" s="124"/>
      <c r="MVW18" s="124"/>
      <c r="MVX18" s="124"/>
      <c r="MVY18" s="124"/>
      <c r="MVZ18" s="124"/>
      <c r="MWA18" s="124"/>
      <c r="MWB18" s="124"/>
      <c r="MWC18" s="124"/>
      <c r="MWD18" s="124"/>
      <c r="MWE18" s="124"/>
      <c r="MWF18" s="124"/>
      <c r="MWG18" s="124"/>
      <c r="MWH18" s="124"/>
      <c r="MWI18" s="124"/>
      <c r="MWJ18" s="124"/>
      <c r="MWK18" s="124"/>
      <c r="MWL18" s="124"/>
      <c r="MWM18" s="124"/>
      <c r="MWN18" s="124"/>
      <c r="MWO18" s="124"/>
      <c r="MWP18" s="124"/>
      <c r="MWQ18" s="124"/>
      <c r="MWR18" s="124"/>
      <c r="MWS18" s="124"/>
      <c r="MWT18" s="124"/>
      <c r="MWU18" s="124"/>
      <c r="MWV18" s="124"/>
      <c r="MWW18" s="124"/>
      <c r="MWX18" s="124"/>
      <c r="MWY18" s="124"/>
      <c r="MWZ18" s="124"/>
      <c r="MXA18" s="124"/>
      <c r="MXB18" s="124"/>
      <c r="MXC18" s="124"/>
      <c r="MXD18" s="124"/>
      <c r="MXE18" s="124"/>
      <c r="MXF18" s="124"/>
      <c r="MXG18" s="124"/>
      <c r="MXH18" s="124"/>
      <c r="MXI18" s="124"/>
      <c r="MXJ18" s="124"/>
      <c r="MXK18" s="124"/>
      <c r="MXL18" s="124"/>
      <c r="MXM18" s="124"/>
      <c r="MXN18" s="124"/>
      <c r="MXO18" s="124"/>
      <c r="MXP18" s="124"/>
      <c r="MXQ18" s="124"/>
      <c r="MXR18" s="124"/>
      <c r="MXS18" s="124"/>
      <c r="MXT18" s="124"/>
      <c r="MXU18" s="124"/>
      <c r="MXV18" s="124"/>
      <c r="MXW18" s="124"/>
      <c r="MXX18" s="124"/>
      <c r="MXY18" s="124"/>
      <c r="MXZ18" s="124"/>
      <c r="MYA18" s="124"/>
      <c r="MYB18" s="124"/>
      <c r="MYC18" s="124"/>
      <c r="MYD18" s="124"/>
      <c r="MYE18" s="124"/>
      <c r="MYF18" s="124"/>
      <c r="MYG18" s="124"/>
      <c r="MYH18" s="124"/>
      <c r="MYI18" s="124"/>
      <c r="MYJ18" s="124"/>
      <c r="MYK18" s="124"/>
      <c r="MYL18" s="124"/>
      <c r="MYM18" s="124"/>
      <c r="MYN18" s="124"/>
      <c r="MYO18" s="124"/>
      <c r="MYP18" s="124"/>
      <c r="MYQ18" s="124"/>
      <c r="MYR18" s="124"/>
      <c r="MYS18" s="124"/>
      <c r="MYT18" s="124"/>
      <c r="MYU18" s="124"/>
      <c r="MYV18" s="124"/>
      <c r="MYW18" s="124"/>
      <c r="MYX18" s="124"/>
      <c r="MYY18" s="124"/>
      <c r="MYZ18" s="124"/>
      <c r="MZA18" s="124"/>
      <c r="MZB18" s="124"/>
      <c r="MZC18" s="124"/>
      <c r="MZD18" s="124"/>
      <c r="MZE18" s="124"/>
      <c r="MZF18" s="124"/>
      <c r="MZG18" s="124"/>
      <c r="MZH18" s="124"/>
      <c r="MZI18" s="124"/>
      <c r="MZJ18" s="124"/>
      <c r="MZK18" s="124"/>
      <c r="MZL18" s="124"/>
      <c r="MZM18" s="124"/>
      <c r="MZN18" s="124"/>
      <c r="MZO18" s="124"/>
      <c r="MZP18" s="124"/>
      <c r="MZQ18" s="124"/>
      <c r="MZR18" s="124"/>
      <c r="MZS18" s="124"/>
      <c r="MZT18" s="124"/>
      <c r="MZU18" s="124"/>
      <c r="MZV18" s="124"/>
      <c r="MZW18" s="124"/>
      <c r="MZX18" s="124"/>
      <c r="MZY18" s="124"/>
      <c r="MZZ18" s="124"/>
      <c r="NAA18" s="124"/>
      <c r="NAB18" s="124"/>
      <c r="NAC18" s="124"/>
      <c r="NAD18" s="124"/>
      <c r="NAE18" s="124"/>
      <c r="NAF18" s="124"/>
      <c r="NAG18" s="124"/>
      <c r="NAH18" s="124"/>
      <c r="NAI18" s="124"/>
      <c r="NAJ18" s="124"/>
      <c r="NAK18" s="124"/>
      <c r="NAL18" s="124"/>
      <c r="NAM18" s="124"/>
      <c r="NAN18" s="124"/>
      <c r="NAO18" s="124"/>
      <c r="NAP18" s="124"/>
      <c r="NAQ18" s="124"/>
      <c r="NAR18" s="124"/>
      <c r="NAS18" s="124"/>
      <c r="NAT18" s="124"/>
      <c r="NAU18" s="124"/>
      <c r="NAV18" s="124"/>
      <c r="NAW18" s="124"/>
      <c r="NAX18" s="124"/>
      <c r="NAY18" s="124"/>
      <c r="NAZ18" s="124"/>
      <c r="NBA18" s="124"/>
      <c r="NBB18" s="124"/>
      <c r="NBC18" s="124"/>
      <c r="NBD18" s="124"/>
      <c r="NBE18" s="124"/>
      <c r="NBF18" s="124"/>
      <c r="NBG18" s="124"/>
      <c r="NBH18" s="124"/>
      <c r="NBI18" s="124"/>
      <c r="NBJ18" s="124"/>
      <c r="NBK18" s="124"/>
      <c r="NBL18" s="124"/>
      <c r="NBM18" s="124"/>
      <c r="NBN18" s="124"/>
      <c r="NBO18" s="124"/>
      <c r="NBP18" s="124"/>
      <c r="NBQ18" s="124"/>
      <c r="NBR18" s="124"/>
      <c r="NBS18" s="124"/>
      <c r="NBT18" s="124"/>
      <c r="NBU18" s="124"/>
      <c r="NBV18" s="124"/>
      <c r="NBW18" s="124"/>
      <c r="NBX18" s="124"/>
      <c r="NBY18" s="124"/>
      <c r="NBZ18" s="124"/>
      <c r="NCA18" s="124"/>
      <c r="NCB18" s="124"/>
      <c r="NCC18" s="124"/>
      <c r="NCD18" s="124"/>
      <c r="NCE18" s="124"/>
      <c r="NCF18" s="124"/>
      <c r="NCG18" s="124"/>
      <c r="NCH18" s="124"/>
      <c r="NCI18" s="124"/>
      <c r="NCJ18" s="124"/>
      <c r="NCK18" s="124"/>
      <c r="NCL18" s="124"/>
      <c r="NCM18" s="124"/>
      <c r="NCN18" s="124"/>
      <c r="NCO18" s="124"/>
      <c r="NCP18" s="124"/>
      <c r="NCQ18" s="124"/>
      <c r="NCR18" s="124"/>
      <c r="NCS18" s="124"/>
      <c r="NCT18" s="124"/>
      <c r="NCU18" s="124"/>
      <c r="NCV18" s="124"/>
      <c r="NCW18" s="124"/>
      <c r="NCX18" s="124"/>
      <c r="NCY18" s="124"/>
      <c r="NCZ18" s="124"/>
      <c r="NDA18" s="124"/>
      <c r="NDB18" s="124"/>
      <c r="NDC18" s="124"/>
      <c r="NDD18" s="124"/>
      <c r="NDE18" s="124"/>
      <c r="NDF18" s="124"/>
      <c r="NDG18" s="124"/>
      <c r="NDH18" s="124"/>
      <c r="NDI18" s="124"/>
      <c r="NDJ18" s="124"/>
      <c r="NDK18" s="124"/>
      <c r="NDL18" s="124"/>
      <c r="NDM18" s="124"/>
      <c r="NDN18" s="124"/>
      <c r="NDO18" s="124"/>
      <c r="NDP18" s="124"/>
      <c r="NDQ18" s="124"/>
      <c r="NDR18" s="124"/>
      <c r="NDS18" s="124"/>
      <c r="NDT18" s="124"/>
      <c r="NDU18" s="124"/>
      <c r="NDV18" s="124"/>
      <c r="NDW18" s="124"/>
      <c r="NDX18" s="124"/>
      <c r="NDY18" s="124"/>
      <c r="NDZ18" s="124"/>
      <c r="NEA18" s="124"/>
      <c r="NEB18" s="124"/>
      <c r="NEC18" s="124"/>
      <c r="NED18" s="124"/>
      <c r="NEE18" s="124"/>
      <c r="NEF18" s="124"/>
      <c r="NEG18" s="124"/>
      <c r="NEH18" s="124"/>
      <c r="NEI18" s="124"/>
      <c r="NEJ18" s="124"/>
      <c r="NEK18" s="124"/>
      <c r="NEL18" s="124"/>
      <c r="NEM18" s="124"/>
      <c r="NEN18" s="124"/>
      <c r="NEO18" s="124"/>
      <c r="NEP18" s="124"/>
      <c r="NEQ18" s="124"/>
      <c r="NER18" s="124"/>
      <c r="NES18" s="124"/>
      <c r="NET18" s="124"/>
      <c r="NEU18" s="124"/>
      <c r="NEV18" s="124"/>
      <c r="NEW18" s="124"/>
      <c r="NEX18" s="124"/>
      <c r="NEY18" s="124"/>
      <c r="NEZ18" s="124"/>
      <c r="NFA18" s="124"/>
      <c r="NFB18" s="124"/>
      <c r="NFC18" s="124"/>
      <c r="NFD18" s="124"/>
      <c r="NFE18" s="124"/>
      <c r="NFF18" s="124"/>
      <c r="NFG18" s="124"/>
      <c r="NFH18" s="124"/>
      <c r="NFI18" s="124"/>
      <c r="NFJ18" s="124"/>
      <c r="NFK18" s="124"/>
      <c r="NFL18" s="124"/>
      <c r="NFM18" s="124"/>
      <c r="NFN18" s="124"/>
      <c r="NFO18" s="124"/>
      <c r="NFP18" s="124"/>
      <c r="NFQ18" s="124"/>
      <c r="NFR18" s="124"/>
      <c r="NFS18" s="124"/>
      <c r="NFT18" s="124"/>
      <c r="NFU18" s="124"/>
      <c r="NFV18" s="124"/>
      <c r="NFW18" s="124"/>
      <c r="NFX18" s="124"/>
      <c r="NFY18" s="124"/>
      <c r="NFZ18" s="124"/>
      <c r="NGA18" s="124"/>
      <c r="NGB18" s="124"/>
      <c r="NGC18" s="124"/>
      <c r="NGD18" s="124"/>
      <c r="NGE18" s="124"/>
      <c r="NGF18" s="124"/>
      <c r="NGG18" s="124"/>
      <c r="NGH18" s="124"/>
      <c r="NGI18" s="124"/>
      <c r="NGJ18" s="124"/>
      <c r="NGK18" s="124"/>
      <c r="NGL18" s="124"/>
      <c r="NGM18" s="124"/>
      <c r="NGN18" s="124"/>
      <c r="NGO18" s="124"/>
      <c r="NGP18" s="124"/>
      <c r="NGQ18" s="124"/>
      <c r="NGR18" s="124"/>
      <c r="NGS18" s="124"/>
      <c r="NGT18" s="124"/>
      <c r="NGU18" s="124"/>
      <c r="NGV18" s="124"/>
      <c r="NGW18" s="124"/>
      <c r="NGX18" s="124"/>
      <c r="NGY18" s="124"/>
      <c r="NGZ18" s="124"/>
      <c r="NHA18" s="124"/>
      <c r="NHB18" s="124"/>
      <c r="NHC18" s="124"/>
      <c r="NHD18" s="124"/>
      <c r="NHE18" s="124"/>
      <c r="NHF18" s="124"/>
      <c r="NHG18" s="124"/>
      <c r="NHH18" s="124"/>
      <c r="NHI18" s="124"/>
      <c r="NHJ18" s="124"/>
      <c r="NHK18" s="124"/>
      <c r="NHL18" s="124"/>
      <c r="NHM18" s="124"/>
      <c r="NHN18" s="124"/>
      <c r="NHO18" s="124"/>
      <c r="NHP18" s="124"/>
      <c r="NHQ18" s="124"/>
      <c r="NHR18" s="124"/>
      <c r="NHS18" s="124"/>
      <c r="NHT18" s="124"/>
      <c r="NHU18" s="124"/>
      <c r="NHV18" s="124"/>
      <c r="NHW18" s="124"/>
      <c r="NHX18" s="124"/>
      <c r="NHY18" s="124"/>
      <c r="NHZ18" s="124"/>
      <c r="NIA18" s="124"/>
      <c r="NIB18" s="124"/>
      <c r="NIC18" s="124"/>
      <c r="NID18" s="124"/>
      <c r="NIE18" s="124"/>
      <c r="NIF18" s="124"/>
      <c r="NIG18" s="124"/>
      <c r="NIH18" s="124"/>
      <c r="NII18" s="124"/>
      <c r="NIJ18" s="124"/>
      <c r="NIK18" s="124"/>
      <c r="NIL18" s="124"/>
      <c r="NIM18" s="124"/>
      <c r="NIN18" s="124"/>
      <c r="NIO18" s="124"/>
      <c r="NIP18" s="124"/>
      <c r="NIQ18" s="124"/>
      <c r="NIR18" s="124"/>
      <c r="NIS18" s="124"/>
      <c r="NIT18" s="124"/>
      <c r="NIU18" s="124"/>
      <c r="NIV18" s="124"/>
      <c r="NIW18" s="124"/>
      <c r="NIX18" s="124"/>
      <c r="NIY18" s="124"/>
      <c r="NIZ18" s="124"/>
      <c r="NJA18" s="124"/>
      <c r="NJB18" s="124"/>
      <c r="NJC18" s="124"/>
      <c r="NJD18" s="124"/>
      <c r="NJE18" s="124"/>
      <c r="NJF18" s="124"/>
      <c r="NJG18" s="124"/>
      <c r="NJH18" s="124"/>
      <c r="NJI18" s="124"/>
      <c r="NJJ18" s="124"/>
      <c r="NJK18" s="124"/>
      <c r="NJL18" s="124"/>
      <c r="NJM18" s="124"/>
      <c r="NJN18" s="124"/>
      <c r="NJO18" s="124"/>
      <c r="NJP18" s="124"/>
      <c r="NJQ18" s="124"/>
      <c r="NJR18" s="124"/>
      <c r="NJS18" s="124"/>
      <c r="NJT18" s="124"/>
      <c r="NJU18" s="124"/>
      <c r="NJV18" s="124"/>
      <c r="NJW18" s="124"/>
      <c r="NJX18" s="124"/>
      <c r="NJY18" s="124"/>
      <c r="NJZ18" s="124"/>
      <c r="NKA18" s="124"/>
      <c r="NKB18" s="124"/>
      <c r="NKC18" s="124"/>
      <c r="NKD18" s="124"/>
      <c r="NKE18" s="124"/>
      <c r="NKF18" s="124"/>
      <c r="NKG18" s="124"/>
      <c r="NKH18" s="124"/>
      <c r="NKI18" s="124"/>
      <c r="NKJ18" s="124"/>
      <c r="NKK18" s="124"/>
      <c r="NKL18" s="124"/>
      <c r="NKM18" s="124"/>
      <c r="NKN18" s="124"/>
      <c r="NKO18" s="124"/>
      <c r="NKP18" s="124"/>
      <c r="NKQ18" s="124"/>
      <c r="NKR18" s="124"/>
      <c r="NKS18" s="124"/>
      <c r="NKT18" s="124"/>
      <c r="NKU18" s="124"/>
      <c r="NKV18" s="124"/>
      <c r="NKW18" s="124"/>
      <c r="NKX18" s="124"/>
      <c r="NKY18" s="124"/>
      <c r="NKZ18" s="124"/>
      <c r="NLA18" s="124"/>
      <c r="NLB18" s="124"/>
      <c r="NLC18" s="124"/>
      <c r="NLD18" s="124"/>
      <c r="NLE18" s="124"/>
      <c r="NLF18" s="124"/>
      <c r="NLG18" s="124"/>
      <c r="NLH18" s="124"/>
      <c r="NLI18" s="124"/>
      <c r="NLJ18" s="124"/>
      <c r="NLK18" s="124"/>
      <c r="NLL18" s="124"/>
      <c r="NLM18" s="124"/>
      <c r="NLN18" s="124"/>
      <c r="NLO18" s="124"/>
      <c r="NLP18" s="124"/>
      <c r="NLQ18" s="124"/>
      <c r="NLR18" s="124"/>
      <c r="NLS18" s="124"/>
      <c r="NLT18" s="124"/>
      <c r="NLU18" s="124"/>
      <c r="NLV18" s="124"/>
      <c r="NLW18" s="124"/>
      <c r="NLX18" s="124"/>
      <c r="NLY18" s="124"/>
      <c r="NLZ18" s="124"/>
      <c r="NMA18" s="124"/>
      <c r="NMB18" s="124"/>
      <c r="NMC18" s="124"/>
      <c r="NMD18" s="124"/>
      <c r="NME18" s="124"/>
      <c r="NMF18" s="124"/>
      <c r="NMG18" s="124"/>
      <c r="NMH18" s="124"/>
      <c r="NMI18" s="124"/>
      <c r="NMJ18" s="124"/>
      <c r="NMK18" s="124"/>
      <c r="NML18" s="124"/>
      <c r="NMM18" s="124"/>
      <c r="NMN18" s="124"/>
      <c r="NMO18" s="124"/>
      <c r="NMP18" s="124"/>
      <c r="NMQ18" s="124"/>
      <c r="NMR18" s="124"/>
      <c r="NMS18" s="124"/>
      <c r="NMT18" s="124"/>
      <c r="NMU18" s="124"/>
      <c r="NMV18" s="124"/>
      <c r="NMW18" s="124"/>
      <c r="NMX18" s="124"/>
      <c r="NMY18" s="124"/>
      <c r="NMZ18" s="124"/>
      <c r="NNA18" s="124"/>
      <c r="NNB18" s="124"/>
      <c r="NNC18" s="124"/>
      <c r="NND18" s="124"/>
      <c r="NNE18" s="124"/>
      <c r="NNF18" s="124"/>
      <c r="NNG18" s="124"/>
      <c r="NNH18" s="124"/>
      <c r="NNI18" s="124"/>
      <c r="NNJ18" s="124"/>
      <c r="NNK18" s="124"/>
      <c r="NNL18" s="124"/>
      <c r="NNM18" s="124"/>
      <c r="NNN18" s="124"/>
      <c r="NNO18" s="124"/>
      <c r="NNP18" s="124"/>
      <c r="NNQ18" s="124"/>
      <c r="NNR18" s="124"/>
      <c r="NNS18" s="124"/>
      <c r="NNT18" s="124"/>
      <c r="NNU18" s="124"/>
      <c r="NNV18" s="124"/>
      <c r="NNW18" s="124"/>
      <c r="NNX18" s="124"/>
      <c r="NNY18" s="124"/>
      <c r="NNZ18" s="124"/>
      <c r="NOA18" s="124"/>
      <c r="NOB18" s="124"/>
      <c r="NOC18" s="124"/>
      <c r="NOD18" s="124"/>
      <c r="NOE18" s="124"/>
      <c r="NOF18" s="124"/>
      <c r="NOG18" s="124"/>
      <c r="NOH18" s="124"/>
      <c r="NOI18" s="124"/>
      <c r="NOJ18" s="124"/>
      <c r="NOK18" s="124"/>
      <c r="NOL18" s="124"/>
      <c r="NOM18" s="124"/>
      <c r="NON18" s="124"/>
      <c r="NOO18" s="124"/>
      <c r="NOP18" s="124"/>
      <c r="NOQ18" s="124"/>
      <c r="NOR18" s="124"/>
      <c r="NOS18" s="124"/>
      <c r="NOT18" s="124"/>
      <c r="NOU18" s="124"/>
      <c r="NOV18" s="124"/>
      <c r="NOW18" s="124"/>
      <c r="NOX18" s="124"/>
      <c r="NOY18" s="124"/>
      <c r="NOZ18" s="124"/>
      <c r="NPA18" s="124"/>
      <c r="NPB18" s="124"/>
      <c r="NPC18" s="124"/>
      <c r="NPD18" s="124"/>
      <c r="NPE18" s="124"/>
      <c r="NPF18" s="124"/>
      <c r="NPG18" s="124"/>
      <c r="NPH18" s="124"/>
      <c r="NPI18" s="124"/>
      <c r="NPJ18" s="124"/>
      <c r="NPK18" s="124"/>
      <c r="NPL18" s="124"/>
      <c r="NPM18" s="124"/>
      <c r="NPN18" s="124"/>
      <c r="NPO18" s="124"/>
      <c r="NPP18" s="124"/>
      <c r="NPQ18" s="124"/>
      <c r="NPR18" s="124"/>
      <c r="NPS18" s="124"/>
      <c r="NPT18" s="124"/>
      <c r="NPU18" s="124"/>
      <c r="NPV18" s="124"/>
      <c r="NPW18" s="124"/>
      <c r="NPX18" s="124"/>
      <c r="NPY18" s="124"/>
      <c r="NPZ18" s="124"/>
      <c r="NQA18" s="124"/>
      <c r="NQB18" s="124"/>
      <c r="NQC18" s="124"/>
      <c r="NQD18" s="124"/>
      <c r="NQE18" s="124"/>
      <c r="NQF18" s="124"/>
      <c r="NQG18" s="124"/>
      <c r="NQH18" s="124"/>
      <c r="NQI18" s="124"/>
      <c r="NQJ18" s="124"/>
      <c r="NQK18" s="124"/>
      <c r="NQL18" s="124"/>
      <c r="NQM18" s="124"/>
      <c r="NQN18" s="124"/>
      <c r="NQO18" s="124"/>
      <c r="NQP18" s="124"/>
      <c r="NQQ18" s="124"/>
      <c r="NQR18" s="124"/>
      <c r="NQS18" s="124"/>
      <c r="NQT18" s="124"/>
      <c r="NQU18" s="124"/>
      <c r="NQV18" s="124"/>
      <c r="NQW18" s="124"/>
      <c r="NQX18" s="124"/>
      <c r="NQY18" s="124"/>
      <c r="NQZ18" s="124"/>
      <c r="NRA18" s="124"/>
      <c r="NRB18" s="124"/>
      <c r="NRC18" s="124"/>
      <c r="NRD18" s="124"/>
      <c r="NRE18" s="124"/>
      <c r="NRF18" s="124"/>
      <c r="NRG18" s="124"/>
      <c r="NRH18" s="124"/>
      <c r="NRI18" s="124"/>
      <c r="NRJ18" s="124"/>
      <c r="NRK18" s="124"/>
      <c r="NRL18" s="124"/>
      <c r="NRM18" s="124"/>
      <c r="NRN18" s="124"/>
      <c r="NRO18" s="124"/>
      <c r="NRP18" s="124"/>
      <c r="NRQ18" s="124"/>
      <c r="NRR18" s="124"/>
      <c r="NRS18" s="124"/>
      <c r="NRT18" s="124"/>
      <c r="NRU18" s="124"/>
      <c r="NRV18" s="124"/>
      <c r="NRW18" s="124"/>
      <c r="NRX18" s="124"/>
      <c r="NRY18" s="124"/>
      <c r="NRZ18" s="124"/>
      <c r="NSA18" s="124"/>
      <c r="NSB18" s="124"/>
      <c r="NSC18" s="124"/>
      <c r="NSD18" s="124"/>
      <c r="NSE18" s="124"/>
      <c r="NSF18" s="124"/>
      <c r="NSG18" s="124"/>
      <c r="NSH18" s="124"/>
      <c r="NSI18" s="124"/>
      <c r="NSJ18" s="124"/>
      <c r="NSK18" s="124"/>
      <c r="NSL18" s="124"/>
      <c r="NSM18" s="124"/>
      <c r="NSN18" s="124"/>
      <c r="NSO18" s="124"/>
      <c r="NSP18" s="124"/>
      <c r="NSQ18" s="124"/>
      <c r="NSR18" s="124"/>
      <c r="NSS18" s="124"/>
      <c r="NST18" s="124"/>
      <c r="NSU18" s="124"/>
      <c r="NSV18" s="124"/>
      <c r="NSW18" s="124"/>
      <c r="NSX18" s="124"/>
      <c r="NSY18" s="124"/>
      <c r="NSZ18" s="124"/>
      <c r="NTA18" s="124"/>
      <c r="NTB18" s="124"/>
      <c r="NTC18" s="124"/>
      <c r="NTD18" s="124"/>
      <c r="NTE18" s="124"/>
      <c r="NTF18" s="124"/>
      <c r="NTG18" s="124"/>
      <c r="NTH18" s="124"/>
      <c r="NTI18" s="124"/>
      <c r="NTJ18" s="124"/>
      <c r="NTK18" s="124"/>
      <c r="NTL18" s="124"/>
      <c r="NTM18" s="124"/>
      <c r="NTN18" s="124"/>
      <c r="NTO18" s="124"/>
      <c r="NTP18" s="124"/>
      <c r="NTQ18" s="124"/>
      <c r="NTR18" s="124"/>
      <c r="NTS18" s="124"/>
      <c r="NTT18" s="124"/>
      <c r="NTU18" s="124"/>
      <c r="NTV18" s="124"/>
      <c r="NTW18" s="124"/>
      <c r="NTX18" s="124"/>
      <c r="NTY18" s="124"/>
      <c r="NTZ18" s="124"/>
      <c r="NUA18" s="124"/>
      <c r="NUB18" s="124"/>
      <c r="NUC18" s="124"/>
      <c r="NUD18" s="124"/>
      <c r="NUE18" s="124"/>
      <c r="NUF18" s="124"/>
      <c r="NUG18" s="124"/>
      <c r="NUH18" s="124"/>
      <c r="NUI18" s="124"/>
      <c r="NUJ18" s="124"/>
      <c r="NUK18" s="124"/>
      <c r="NUL18" s="124"/>
      <c r="NUM18" s="124"/>
      <c r="NUN18" s="124"/>
      <c r="NUO18" s="124"/>
      <c r="NUP18" s="124"/>
      <c r="NUQ18" s="124"/>
      <c r="NUR18" s="124"/>
      <c r="NUS18" s="124"/>
      <c r="NUT18" s="124"/>
      <c r="NUU18" s="124"/>
      <c r="NUV18" s="124"/>
      <c r="NUW18" s="124"/>
      <c r="NUX18" s="124"/>
      <c r="NUY18" s="124"/>
      <c r="NUZ18" s="124"/>
      <c r="NVA18" s="124"/>
      <c r="NVB18" s="124"/>
      <c r="NVC18" s="124"/>
      <c r="NVD18" s="124"/>
      <c r="NVE18" s="124"/>
      <c r="NVF18" s="124"/>
      <c r="NVG18" s="124"/>
      <c r="NVH18" s="124"/>
      <c r="NVI18" s="124"/>
      <c r="NVJ18" s="124"/>
      <c r="NVK18" s="124"/>
      <c r="NVL18" s="124"/>
      <c r="NVM18" s="124"/>
      <c r="NVN18" s="124"/>
      <c r="NVO18" s="124"/>
      <c r="NVP18" s="124"/>
      <c r="NVQ18" s="124"/>
      <c r="NVR18" s="124"/>
      <c r="NVS18" s="124"/>
      <c r="NVT18" s="124"/>
      <c r="NVU18" s="124"/>
      <c r="NVV18" s="124"/>
      <c r="NVW18" s="124"/>
      <c r="NVX18" s="124"/>
      <c r="NVY18" s="124"/>
      <c r="NVZ18" s="124"/>
      <c r="NWA18" s="124"/>
      <c r="NWB18" s="124"/>
      <c r="NWC18" s="124"/>
      <c r="NWD18" s="124"/>
      <c r="NWE18" s="124"/>
      <c r="NWF18" s="124"/>
      <c r="NWG18" s="124"/>
      <c r="NWH18" s="124"/>
      <c r="NWI18" s="124"/>
      <c r="NWJ18" s="124"/>
      <c r="NWK18" s="124"/>
      <c r="NWL18" s="124"/>
      <c r="NWM18" s="124"/>
      <c r="NWN18" s="124"/>
      <c r="NWO18" s="124"/>
      <c r="NWP18" s="124"/>
      <c r="NWQ18" s="124"/>
      <c r="NWR18" s="124"/>
      <c r="NWS18" s="124"/>
      <c r="NWT18" s="124"/>
      <c r="NWU18" s="124"/>
      <c r="NWV18" s="124"/>
      <c r="NWW18" s="124"/>
      <c r="NWX18" s="124"/>
      <c r="NWY18" s="124"/>
      <c r="NWZ18" s="124"/>
      <c r="NXA18" s="124"/>
      <c r="NXB18" s="124"/>
      <c r="NXC18" s="124"/>
      <c r="NXD18" s="124"/>
      <c r="NXE18" s="124"/>
      <c r="NXF18" s="124"/>
      <c r="NXG18" s="124"/>
      <c r="NXH18" s="124"/>
      <c r="NXI18" s="124"/>
      <c r="NXJ18" s="124"/>
      <c r="NXK18" s="124"/>
      <c r="NXL18" s="124"/>
      <c r="NXM18" s="124"/>
      <c r="NXN18" s="124"/>
      <c r="NXO18" s="124"/>
      <c r="NXP18" s="124"/>
      <c r="NXQ18" s="124"/>
      <c r="NXR18" s="124"/>
      <c r="NXS18" s="124"/>
      <c r="NXT18" s="124"/>
      <c r="NXU18" s="124"/>
      <c r="NXV18" s="124"/>
      <c r="NXW18" s="124"/>
      <c r="NXX18" s="124"/>
      <c r="NXY18" s="124"/>
      <c r="NXZ18" s="124"/>
      <c r="NYA18" s="124"/>
      <c r="NYB18" s="124"/>
      <c r="NYC18" s="124"/>
      <c r="NYD18" s="124"/>
      <c r="NYE18" s="124"/>
      <c r="NYF18" s="124"/>
      <c r="NYG18" s="124"/>
      <c r="NYH18" s="124"/>
      <c r="NYI18" s="124"/>
      <c r="NYJ18" s="124"/>
      <c r="NYK18" s="124"/>
      <c r="NYL18" s="124"/>
      <c r="NYM18" s="124"/>
      <c r="NYN18" s="124"/>
      <c r="NYO18" s="124"/>
      <c r="NYP18" s="124"/>
      <c r="NYQ18" s="124"/>
      <c r="NYR18" s="124"/>
      <c r="NYS18" s="124"/>
      <c r="NYT18" s="124"/>
      <c r="NYU18" s="124"/>
      <c r="NYV18" s="124"/>
      <c r="NYW18" s="124"/>
      <c r="NYX18" s="124"/>
      <c r="NYY18" s="124"/>
      <c r="NYZ18" s="124"/>
      <c r="NZA18" s="124"/>
      <c r="NZB18" s="124"/>
      <c r="NZC18" s="124"/>
      <c r="NZD18" s="124"/>
      <c r="NZE18" s="124"/>
      <c r="NZF18" s="124"/>
      <c r="NZG18" s="124"/>
      <c r="NZH18" s="124"/>
      <c r="NZI18" s="124"/>
      <c r="NZJ18" s="124"/>
      <c r="NZK18" s="124"/>
      <c r="NZL18" s="124"/>
      <c r="NZM18" s="124"/>
      <c r="NZN18" s="124"/>
      <c r="NZO18" s="124"/>
      <c r="NZP18" s="124"/>
      <c r="NZQ18" s="124"/>
      <c r="NZR18" s="124"/>
      <c r="NZS18" s="124"/>
      <c r="NZT18" s="124"/>
      <c r="NZU18" s="124"/>
      <c r="NZV18" s="124"/>
      <c r="NZW18" s="124"/>
      <c r="NZX18" s="124"/>
      <c r="NZY18" s="124"/>
      <c r="NZZ18" s="124"/>
      <c r="OAA18" s="124"/>
      <c r="OAB18" s="124"/>
      <c r="OAC18" s="124"/>
      <c r="OAD18" s="124"/>
      <c r="OAE18" s="124"/>
      <c r="OAF18" s="124"/>
      <c r="OAG18" s="124"/>
      <c r="OAH18" s="124"/>
      <c r="OAI18" s="124"/>
      <c r="OAJ18" s="124"/>
      <c r="OAK18" s="124"/>
      <c r="OAL18" s="124"/>
      <c r="OAM18" s="124"/>
      <c r="OAN18" s="124"/>
      <c r="OAO18" s="124"/>
      <c r="OAP18" s="124"/>
      <c r="OAQ18" s="124"/>
      <c r="OAR18" s="124"/>
      <c r="OAS18" s="124"/>
      <c r="OAT18" s="124"/>
      <c r="OAU18" s="124"/>
      <c r="OAV18" s="124"/>
      <c r="OAW18" s="124"/>
      <c r="OAX18" s="124"/>
      <c r="OAY18" s="124"/>
      <c r="OAZ18" s="124"/>
      <c r="OBA18" s="124"/>
      <c r="OBB18" s="124"/>
      <c r="OBC18" s="124"/>
      <c r="OBD18" s="124"/>
      <c r="OBE18" s="124"/>
      <c r="OBF18" s="124"/>
      <c r="OBG18" s="124"/>
      <c r="OBH18" s="124"/>
      <c r="OBI18" s="124"/>
      <c r="OBJ18" s="124"/>
      <c r="OBK18" s="124"/>
      <c r="OBL18" s="124"/>
      <c r="OBM18" s="124"/>
      <c r="OBN18" s="124"/>
      <c r="OBO18" s="124"/>
      <c r="OBP18" s="124"/>
      <c r="OBQ18" s="124"/>
      <c r="OBR18" s="124"/>
      <c r="OBS18" s="124"/>
      <c r="OBT18" s="124"/>
      <c r="OBU18" s="124"/>
      <c r="OBV18" s="124"/>
      <c r="OBW18" s="124"/>
      <c r="OBX18" s="124"/>
      <c r="OBY18" s="124"/>
      <c r="OBZ18" s="124"/>
      <c r="OCA18" s="124"/>
      <c r="OCB18" s="124"/>
      <c r="OCC18" s="124"/>
      <c r="OCD18" s="124"/>
      <c r="OCE18" s="124"/>
      <c r="OCF18" s="124"/>
      <c r="OCG18" s="124"/>
      <c r="OCH18" s="124"/>
      <c r="OCI18" s="124"/>
      <c r="OCJ18" s="124"/>
      <c r="OCK18" s="124"/>
      <c r="OCL18" s="124"/>
      <c r="OCM18" s="124"/>
      <c r="OCN18" s="124"/>
      <c r="OCO18" s="124"/>
      <c r="OCP18" s="124"/>
      <c r="OCQ18" s="124"/>
      <c r="OCR18" s="124"/>
      <c r="OCS18" s="124"/>
      <c r="OCT18" s="124"/>
      <c r="OCU18" s="124"/>
      <c r="OCV18" s="124"/>
      <c r="OCW18" s="124"/>
      <c r="OCX18" s="124"/>
      <c r="OCY18" s="124"/>
      <c r="OCZ18" s="124"/>
      <c r="ODA18" s="124"/>
      <c r="ODB18" s="124"/>
      <c r="ODC18" s="124"/>
      <c r="ODD18" s="124"/>
      <c r="ODE18" s="124"/>
      <c r="ODF18" s="124"/>
      <c r="ODG18" s="124"/>
      <c r="ODH18" s="124"/>
      <c r="ODI18" s="124"/>
      <c r="ODJ18" s="124"/>
      <c r="ODK18" s="124"/>
      <c r="ODL18" s="124"/>
      <c r="ODM18" s="124"/>
      <c r="ODN18" s="124"/>
      <c r="ODO18" s="124"/>
      <c r="ODP18" s="124"/>
      <c r="ODQ18" s="124"/>
      <c r="ODR18" s="124"/>
      <c r="ODS18" s="124"/>
      <c r="ODT18" s="124"/>
      <c r="ODU18" s="124"/>
      <c r="ODV18" s="124"/>
      <c r="ODW18" s="124"/>
      <c r="ODX18" s="124"/>
      <c r="ODY18" s="124"/>
      <c r="ODZ18" s="124"/>
      <c r="OEA18" s="124"/>
      <c r="OEB18" s="124"/>
      <c r="OEC18" s="124"/>
      <c r="OED18" s="124"/>
      <c r="OEE18" s="124"/>
      <c r="OEF18" s="124"/>
      <c r="OEG18" s="124"/>
      <c r="OEH18" s="124"/>
      <c r="OEI18" s="124"/>
      <c r="OEJ18" s="124"/>
      <c r="OEK18" s="124"/>
      <c r="OEL18" s="124"/>
      <c r="OEM18" s="124"/>
      <c r="OEN18" s="124"/>
      <c r="OEO18" s="124"/>
      <c r="OEP18" s="124"/>
      <c r="OEQ18" s="124"/>
      <c r="OER18" s="124"/>
      <c r="OES18" s="124"/>
      <c r="OET18" s="124"/>
      <c r="OEU18" s="124"/>
      <c r="OEV18" s="124"/>
      <c r="OEW18" s="124"/>
      <c r="OEX18" s="124"/>
      <c r="OEY18" s="124"/>
      <c r="OEZ18" s="124"/>
      <c r="OFA18" s="124"/>
      <c r="OFB18" s="124"/>
      <c r="OFC18" s="124"/>
      <c r="OFD18" s="124"/>
      <c r="OFE18" s="124"/>
      <c r="OFF18" s="124"/>
      <c r="OFG18" s="124"/>
      <c r="OFH18" s="124"/>
      <c r="OFI18" s="124"/>
      <c r="OFJ18" s="124"/>
      <c r="OFK18" s="124"/>
      <c r="OFL18" s="124"/>
      <c r="OFM18" s="124"/>
      <c r="OFN18" s="124"/>
      <c r="OFO18" s="124"/>
      <c r="OFP18" s="124"/>
      <c r="OFQ18" s="124"/>
      <c r="OFR18" s="124"/>
      <c r="OFS18" s="124"/>
      <c r="OFT18" s="124"/>
      <c r="OFU18" s="124"/>
      <c r="OFV18" s="124"/>
      <c r="OFW18" s="124"/>
      <c r="OFX18" s="124"/>
      <c r="OFY18" s="124"/>
      <c r="OFZ18" s="124"/>
      <c r="OGA18" s="124"/>
      <c r="OGB18" s="124"/>
      <c r="OGC18" s="124"/>
      <c r="OGD18" s="124"/>
      <c r="OGE18" s="124"/>
      <c r="OGF18" s="124"/>
      <c r="OGG18" s="124"/>
      <c r="OGH18" s="124"/>
      <c r="OGI18" s="124"/>
      <c r="OGJ18" s="124"/>
      <c r="OGK18" s="124"/>
      <c r="OGL18" s="124"/>
      <c r="OGM18" s="124"/>
      <c r="OGN18" s="124"/>
      <c r="OGO18" s="124"/>
      <c r="OGP18" s="124"/>
      <c r="OGQ18" s="124"/>
      <c r="OGR18" s="124"/>
      <c r="OGS18" s="124"/>
      <c r="OGT18" s="124"/>
      <c r="OGU18" s="124"/>
      <c r="OGV18" s="124"/>
      <c r="OGW18" s="124"/>
      <c r="OGX18" s="124"/>
      <c r="OGY18" s="124"/>
      <c r="OGZ18" s="124"/>
      <c r="OHA18" s="124"/>
      <c r="OHB18" s="124"/>
      <c r="OHC18" s="124"/>
      <c r="OHD18" s="124"/>
      <c r="OHE18" s="124"/>
      <c r="OHF18" s="124"/>
      <c r="OHG18" s="124"/>
      <c r="OHH18" s="124"/>
      <c r="OHI18" s="124"/>
      <c r="OHJ18" s="124"/>
      <c r="OHK18" s="124"/>
      <c r="OHL18" s="124"/>
      <c r="OHM18" s="124"/>
      <c r="OHN18" s="124"/>
      <c r="OHO18" s="124"/>
      <c r="OHP18" s="124"/>
      <c r="OHQ18" s="124"/>
      <c r="OHR18" s="124"/>
      <c r="OHS18" s="124"/>
      <c r="OHT18" s="124"/>
      <c r="OHU18" s="124"/>
      <c r="OHV18" s="124"/>
      <c r="OHW18" s="124"/>
      <c r="OHX18" s="124"/>
      <c r="OHY18" s="124"/>
      <c r="OHZ18" s="124"/>
      <c r="OIA18" s="124"/>
      <c r="OIB18" s="124"/>
      <c r="OIC18" s="124"/>
      <c r="OID18" s="124"/>
      <c r="OIE18" s="124"/>
      <c r="OIF18" s="124"/>
      <c r="OIG18" s="124"/>
      <c r="OIH18" s="124"/>
      <c r="OII18" s="124"/>
      <c r="OIJ18" s="124"/>
      <c r="OIK18" s="124"/>
      <c r="OIL18" s="124"/>
      <c r="OIM18" s="124"/>
      <c r="OIN18" s="124"/>
      <c r="OIO18" s="124"/>
      <c r="OIP18" s="124"/>
      <c r="OIQ18" s="124"/>
      <c r="OIR18" s="124"/>
      <c r="OIS18" s="124"/>
      <c r="OIT18" s="124"/>
      <c r="OIU18" s="124"/>
      <c r="OIV18" s="124"/>
      <c r="OIW18" s="124"/>
      <c r="OIX18" s="124"/>
      <c r="OIY18" s="124"/>
      <c r="OIZ18" s="124"/>
      <c r="OJA18" s="124"/>
      <c r="OJB18" s="124"/>
      <c r="OJC18" s="124"/>
      <c r="OJD18" s="124"/>
      <c r="OJE18" s="124"/>
      <c r="OJF18" s="124"/>
      <c r="OJG18" s="124"/>
      <c r="OJH18" s="124"/>
      <c r="OJI18" s="124"/>
      <c r="OJJ18" s="124"/>
      <c r="OJK18" s="124"/>
      <c r="OJL18" s="124"/>
      <c r="OJM18" s="124"/>
      <c r="OJN18" s="124"/>
      <c r="OJO18" s="124"/>
      <c r="OJP18" s="124"/>
      <c r="OJQ18" s="124"/>
      <c r="OJR18" s="124"/>
      <c r="OJS18" s="124"/>
      <c r="OJT18" s="124"/>
      <c r="OJU18" s="124"/>
      <c r="OJV18" s="124"/>
      <c r="OJW18" s="124"/>
      <c r="OJX18" s="124"/>
      <c r="OJY18" s="124"/>
      <c r="OJZ18" s="124"/>
      <c r="OKA18" s="124"/>
      <c r="OKB18" s="124"/>
      <c r="OKC18" s="124"/>
      <c r="OKD18" s="124"/>
      <c r="OKE18" s="124"/>
      <c r="OKF18" s="124"/>
      <c r="OKG18" s="124"/>
      <c r="OKH18" s="124"/>
      <c r="OKI18" s="124"/>
      <c r="OKJ18" s="124"/>
      <c r="OKK18" s="124"/>
      <c r="OKL18" s="124"/>
      <c r="OKM18" s="124"/>
      <c r="OKN18" s="124"/>
      <c r="OKO18" s="124"/>
      <c r="OKP18" s="124"/>
      <c r="OKQ18" s="124"/>
      <c r="OKR18" s="124"/>
      <c r="OKS18" s="124"/>
      <c r="OKT18" s="124"/>
      <c r="OKU18" s="124"/>
      <c r="OKV18" s="124"/>
      <c r="OKW18" s="124"/>
      <c r="OKX18" s="124"/>
      <c r="OKY18" s="124"/>
      <c r="OKZ18" s="124"/>
      <c r="OLA18" s="124"/>
      <c r="OLB18" s="124"/>
      <c r="OLC18" s="124"/>
      <c r="OLD18" s="124"/>
      <c r="OLE18" s="124"/>
      <c r="OLF18" s="124"/>
      <c r="OLG18" s="124"/>
      <c r="OLH18" s="124"/>
      <c r="OLI18" s="124"/>
      <c r="OLJ18" s="124"/>
      <c r="OLK18" s="124"/>
      <c r="OLL18" s="124"/>
      <c r="OLM18" s="124"/>
      <c r="OLN18" s="124"/>
      <c r="OLO18" s="124"/>
      <c r="OLP18" s="124"/>
      <c r="OLQ18" s="124"/>
      <c r="OLR18" s="124"/>
      <c r="OLS18" s="124"/>
      <c r="OLT18" s="124"/>
      <c r="OLU18" s="124"/>
      <c r="OLV18" s="124"/>
      <c r="OLW18" s="124"/>
      <c r="OLX18" s="124"/>
      <c r="OLY18" s="124"/>
      <c r="OLZ18" s="124"/>
      <c r="OMA18" s="124"/>
      <c r="OMB18" s="124"/>
      <c r="OMC18" s="124"/>
      <c r="OMD18" s="124"/>
      <c r="OME18" s="124"/>
      <c r="OMF18" s="124"/>
      <c r="OMG18" s="124"/>
      <c r="OMH18" s="124"/>
      <c r="OMI18" s="124"/>
      <c r="OMJ18" s="124"/>
      <c r="OMK18" s="124"/>
      <c r="OML18" s="124"/>
      <c r="OMM18" s="124"/>
      <c r="OMN18" s="124"/>
      <c r="OMO18" s="124"/>
      <c r="OMP18" s="124"/>
      <c r="OMQ18" s="124"/>
      <c r="OMR18" s="124"/>
      <c r="OMS18" s="124"/>
      <c r="OMT18" s="124"/>
      <c r="OMU18" s="124"/>
      <c r="OMV18" s="124"/>
      <c r="OMW18" s="124"/>
      <c r="OMX18" s="124"/>
      <c r="OMY18" s="124"/>
      <c r="OMZ18" s="124"/>
      <c r="ONA18" s="124"/>
      <c r="ONB18" s="124"/>
      <c r="ONC18" s="124"/>
      <c r="OND18" s="124"/>
      <c r="ONE18" s="124"/>
      <c r="ONF18" s="124"/>
      <c r="ONG18" s="124"/>
      <c r="ONH18" s="124"/>
      <c r="ONI18" s="124"/>
      <c r="ONJ18" s="124"/>
      <c r="ONK18" s="124"/>
      <c r="ONL18" s="124"/>
      <c r="ONM18" s="124"/>
      <c r="ONN18" s="124"/>
      <c r="ONO18" s="124"/>
      <c r="ONP18" s="124"/>
      <c r="ONQ18" s="124"/>
      <c r="ONR18" s="124"/>
      <c r="ONS18" s="124"/>
      <c r="ONT18" s="124"/>
      <c r="ONU18" s="124"/>
      <c r="ONV18" s="124"/>
      <c r="ONW18" s="124"/>
      <c r="ONX18" s="124"/>
      <c r="ONY18" s="124"/>
      <c r="ONZ18" s="124"/>
      <c r="OOA18" s="124"/>
      <c r="OOB18" s="124"/>
      <c r="OOC18" s="124"/>
      <c r="OOD18" s="124"/>
      <c r="OOE18" s="124"/>
      <c r="OOF18" s="124"/>
      <c r="OOG18" s="124"/>
      <c r="OOH18" s="124"/>
      <c r="OOI18" s="124"/>
      <c r="OOJ18" s="124"/>
      <c r="OOK18" s="124"/>
      <c r="OOL18" s="124"/>
      <c r="OOM18" s="124"/>
      <c r="OON18" s="124"/>
      <c r="OOO18" s="124"/>
      <c r="OOP18" s="124"/>
      <c r="OOQ18" s="124"/>
      <c r="OOR18" s="124"/>
      <c r="OOS18" s="124"/>
      <c r="OOT18" s="124"/>
      <c r="OOU18" s="124"/>
      <c r="OOV18" s="124"/>
      <c r="OOW18" s="124"/>
      <c r="OOX18" s="124"/>
      <c r="OOY18" s="124"/>
      <c r="OOZ18" s="124"/>
      <c r="OPA18" s="124"/>
      <c r="OPB18" s="124"/>
      <c r="OPC18" s="124"/>
      <c r="OPD18" s="124"/>
      <c r="OPE18" s="124"/>
      <c r="OPF18" s="124"/>
      <c r="OPG18" s="124"/>
      <c r="OPH18" s="124"/>
      <c r="OPI18" s="124"/>
      <c r="OPJ18" s="124"/>
      <c r="OPK18" s="124"/>
      <c r="OPL18" s="124"/>
      <c r="OPM18" s="124"/>
      <c r="OPN18" s="124"/>
      <c r="OPO18" s="124"/>
      <c r="OPP18" s="124"/>
      <c r="OPQ18" s="124"/>
      <c r="OPR18" s="124"/>
      <c r="OPS18" s="124"/>
      <c r="OPT18" s="124"/>
      <c r="OPU18" s="124"/>
      <c r="OPV18" s="124"/>
      <c r="OPW18" s="124"/>
      <c r="OPX18" s="124"/>
      <c r="OPY18" s="124"/>
      <c r="OPZ18" s="124"/>
      <c r="OQA18" s="124"/>
      <c r="OQB18" s="124"/>
      <c r="OQC18" s="124"/>
      <c r="OQD18" s="124"/>
      <c r="OQE18" s="124"/>
      <c r="OQF18" s="124"/>
      <c r="OQG18" s="124"/>
      <c r="OQH18" s="124"/>
      <c r="OQI18" s="124"/>
      <c r="OQJ18" s="124"/>
      <c r="OQK18" s="124"/>
      <c r="OQL18" s="124"/>
      <c r="OQM18" s="124"/>
      <c r="OQN18" s="124"/>
      <c r="OQO18" s="124"/>
      <c r="OQP18" s="124"/>
      <c r="OQQ18" s="124"/>
      <c r="OQR18" s="124"/>
      <c r="OQS18" s="124"/>
      <c r="OQT18" s="124"/>
      <c r="OQU18" s="124"/>
      <c r="OQV18" s="124"/>
      <c r="OQW18" s="124"/>
      <c r="OQX18" s="124"/>
      <c r="OQY18" s="124"/>
      <c r="OQZ18" s="124"/>
      <c r="ORA18" s="124"/>
      <c r="ORB18" s="124"/>
      <c r="ORC18" s="124"/>
      <c r="ORD18" s="124"/>
      <c r="ORE18" s="124"/>
      <c r="ORF18" s="124"/>
      <c r="ORG18" s="124"/>
      <c r="ORH18" s="124"/>
      <c r="ORI18" s="124"/>
      <c r="ORJ18" s="124"/>
      <c r="ORK18" s="124"/>
      <c r="ORL18" s="124"/>
      <c r="ORM18" s="124"/>
      <c r="ORN18" s="124"/>
      <c r="ORO18" s="124"/>
      <c r="ORP18" s="124"/>
      <c r="ORQ18" s="124"/>
      <c r="ORR18" s="124"/>
      <c r="ORS18" s="124"/>
      <c r="ORT18" s="124"/>
      <c r="ORU18" s="124"/>
      <c r="ORV18" s="124"/>
      <c r="ORW18" s="124"/>
      <c r="ORX18" s="124"/>
      <c r="ORY18" s="124"/>
      <c r="ORZ18" s="124"/>
      <c r="OSA18" s="124"/>
      <c r="OSB18" s="124"/>
      <c r="OSC18" s="124"/>
      <c r="OSD18" s="124"/>
      <c r="OSE18" s="124"/>
      <c r="OSF18" s="124"/>
      <c r="OSG18" s="124"/>
      <c r="OSH18" s="124"/>
      <c r="OSI18" s="124"/>
      <c r="OSJ18" s="124"/>
      <c r="OSK18" s="124"/>
      <c r="OSL18" s="124"/>
      <c r="OSM18" s="124"/>
      <c r="OSN18" s="124"/>
      <c r="OSO18" s="124"/>
      <c r="OSP18" s="124"/>
      <c r="OSQ18" s="124"/>
      <c r="OSR18" s="124"/>
      <c r="OSS18" s="124"/>
      <c r="OST18" s="124"/>
      <c r="OSU18" s="124"/>
      <c r="OSV18" s="124"/>
      <c r="OSW18" s="124"/>
      <c r="OSX18" s="124"/>
      <c r="OSY18" s="124"/>
      <c r="OSZ18" s="124"/>
      <c r="OTA18" s="124"/>
      <c r="OTB18" s="124"/>
      <c r="OTC18" s="124"/>
      <c r="OTD18" s="124"/>
      <c r="OTE18" s="124"/>
      <c r="OTF18" s="124"/>
      <c r="OTG18" s="124"/>
      <c r="OTH18" s="124"/>
      <c r="OTI18" s="124"/>
      <c r="OTJ18" s="124"/>
      <c r="OTK18" s="124"/>
      <c r="OTL18" s="124"/>
      <c r="OTM18" s="124"/>
      <c r="OTN18" s="124"/>
      <c r="OTO18" s="124"/>
      <c r="OTP18" s="124"/>
      <c r="OTQ18" s="124"/>
      <c r="OTR18" s="124"/>
      <c r="OTS18" s="124"/>
      <c r="OTT18" s="124"/>
      <c r="OTU18" s="124"/>
      <c r="OTV18" s="124"/>
      <c r="OTW18" s="124"/>
      <c r="OTX18" s="124"/>
      <c r="OTY18" s="124"/>
      <c r="OTZ18" s="124"/>
      <c r="OUA18" s="124"/>
      <c r="OUB18" s="124"/>
      <c r="OUC18" s="124"/>
      <c r="OUD18" s="124"/>
      <c r="OUE18" s="124"/>
      <c r="OUF18" s="124"/>
      <c r="OUG18" s="124"/>
      <c r="OUH18" s="124"/>
      <c r="OUI18" s="124"/>
      <c r="OUJ18" s="124"/>
      <c r="OUK18" s="124"/>
      <c r="OUL18" s="124"/>
      <c r="OUM18" s="124"/>
      <c r="OUN18" s="124"/>
      <c r="OUO18" s="124"/>
      <c r="OUP18" s="124"/>
      <c r="OUQ18" s="124"/>
      <c r="OUR18" s="124"/>
      <c r="OUS18" s="124"/>
      <c r="OUT18" s="124"/>
      <c r="OUU18" s="124"/>
      <c r="OUV18" s="124"/>
      <c r="OUW18" s="124"/>
      <c r="OUX18" s="124"/>
      <c r="OUY18" s="124"/>
      <c r="OUZ18" s="124"/>
      <c r="OVA18" s="124"/>
      <c r="OVB18" s="124"/>
      <c r="OVC18" s="124"/>
      <c r="OVD18" s="124"/>
      <c r="OVE18" s="124"/>
      <c r="OVF18" s="124"/>
      <c r="OVG18" s="124"/>
      <c r="OVH18" s="124"/>
      <c r="OVI18" s="124"/>
      <c r="OVJ18" s="124"/>
      <c r="OVK18" s="124"/>
      <c r="OVL18" s="124"/>
      <c r="OVM18" s="124"/>
      <c r="OVN18" s="124"/>
      <c r="OVO18" s="124"/>
      <c r="OVP18" s="124"/>
      <c r="OVQ18" s="124"/>
      <c r="OVR18" s="124"/>
      <c r="OVS18" s="124"/>
      <c r="OVT18" s="124"/>
      <c r="OVU18" s="124"/>
      <c r="OVV18" s="124"/>
      <c r="OVW18" s="124"/>
      <c r="OVX18" s="124"/>
      <c r="OVY18" s="124"/>
      <c r="OVZ18" s="124"/>
      <c r="OWA18" s="124"/>
      <c r="OWB18" s="124"/>
      <c r="OWC18" s="124"/>
      <c r="OWD18" s="124"/>
      <c r="OWE18" s="124"/>
      <c r="OWF18" s="124"/>
      <c r="OWG18" s="124"/>
      <c r="OWH18" s="124"/>
      <c r="OWI18" s="124"/>
      <c r="OWJ18" s="124"/>
      <c r="OWK18" s="124"/>
      <c r="OWL18" s="124"/>
      <c r="OWM18" s="124"/>
      <c r="OWN18" s="124"/>
      <c r="OWO18" s="124"/>
      <c r="OWP18" s="124"/>
      <c r="OWQ18" s="124"/>
      <c r="OWR18" s="124"/>
      <c r="OWS18" s="124"/>
      <c r="OWT18" s="124"/>
      <c r="OWU18" s="124"/>
      <c r="OWV18" s="124"/>
      <c r="OWW18" s="124"/>
      <c r="OWX18" s="124"/>
      <c r="OWY18" s="124"/>
      <c r="OWZ18" s="124"/>
      <c r="OXA18" s="124"/>
      <c r="OXB18" s="124"/>
      <c r="OXC18" s="124"/>
      <c r="OXD18" s="124"/>
      <c r="OXE18" s="124"/>
      <c r="OXF18" s="124"/>
      <c r="OXG18" s="124"/>
      <c r="OXH18" s="124"/>
      <c r="OXI18" s="124"/>
      <c r="OXJ18" s="124"/>
      <c r="OXK18" s="124"/>
      <c r="OXL18" s="124"/>
      <c r="OXM18" s="124"/>
      <c r="OXN18" s="124"/>
      <c r="OXO18" s="124"/>
      <c r="OXP18" s="124"/>
      <c r="OXQ18" s="124"/>
      <c r="OXR18" s="124"/>
      <c r="OXS18" s="124"/>
      <c r="OXT18" s="124"/>
      <c r="OXU18" s="124"/>
      <c r="OXV18" s="124"/>
      <c r="OXW18" s="124"/>
      <c r="OXX18" s="124"/>
      <c r="OXY18" s="124"/>
      <c r="OXZ18" s="124"/>
      <c r="OYA18" s="124"/>
      <c r="OYB18" s="124"/>
      <c r="OYC18" s="124"/>
      <c r="OYD18" s="124"/>
      <c r="OYE18" s="124"/>
      <c r="OYF18" s="124"/>
      <c r="OYG18" s="124"/>
      <c r="OYH18" s="124"/>
      <c r="OYI18" s="124"/>
      <c r="OYJ18" s="124"/>
      <c r="OYK18" s="124"/>
      <c r="OYL18" s="124"/>
      <c r="OYM18" s="124"/>
      <c r="OYN18" s="124"/>
      <c r="OYO18" s="124"/>
      <c r="OYP18" s="124"/>
      <c r="OYQ18" s="124"/>
      <c r="OYR18" s="124"/>
      <c r="OYS18" s="124"/>
      <c r="OYT18" s="124"/>
      <c r="OYU18" s="124"/>
      <c r="OYV18" s="124"/>
      <c r="OYW18" s="124"/>
      <c r="OYX18" s="124"/>
      <c r="OYY18" s="124"/>
      <c r="OYZ18" s="124"/>
      <c r="OZA18" s="124"/>
      <c r="OZB18" s="124"/>
      <c r="OZC18" s="124"/>
      <c r="OZD18" s="124"/>
      <c r="OZE18" s="124"/>
      <c r="OZF18" s="124"/>
      <c r="OZG18" s="124"/>
      <c r="OZH18" s="124"/>
      <c r="OZI18" s="124"/>
      <c r="OZJ18" s="124"/>
      <c r="OZK18" s="124"/>
      <c r="OZL18" s="124"/>
      <c r="OZM18" s="124"/>
      <c r="OZN18" s="124"/>
      <c r="OZO18" s="124"/>
      <c r="OZP18" s="124"/>
      <c r="OZQ18" s="124"/>
      <c r="OZR18" s="124"/>
      <c r="OZS18" s="124"/>
      <c r="OZT18" s="124"/>
      <c r="OZU18" s="124"/>
      <c r="OZV18" s="124"/>
      <c r="OZW18" s="124"/>
      <c r="OZX18" s="124"/>
      <c r="OZY18" s="124"/>
      <c r="OZZ18" s="124"/>
      <c r="PAA18" s="124"/>
      <c r="PAB18" s="124"/>
      <c r="PAC18" s="124"/>
      <c r="PAD18" s="124"/>
      <c r="PAE18" s="124"/>
      <c r="PAF18" s="124"/>
      <c r="PAG18" s="124"/>
      <c r="PAH18" s="124"/>
      <c r="PAI18" s="124"/>
      <c r="PAJ18" s="124"/>
      <c r="PAK18" s="124"/>
      <c r="PAL18" s="124"/>
      <c r="PAM18" s="124"/>
      <c r="PAN18" s="124"/>
      <c r="PAO18" s="124"/>
      <c r="PAP18" s="124"/>
      <c r="PAQ18" s="124"/>
      <c r="PAR18" s="124"/>
      <c r="PAS18" s="124"/>
      <c r="PAT18" s="124"/>
      <c r="PAU18" s="124"/>
      <c r="PAV18" s="124"/>
      <c r="PAW18" s="124"/>
      <c r="PAX18" s="124"/>
      <c r="PAY18" s="124"/>
      <c r="PAZ18" s="124"/>
      <c r="PBA18" s="124"/>
      <c r="PBB18" s="124"/>
      <c r="PBC18" s="124"/>
      <c r="PBD18" s="124"/>
      <c r="PBE18" s="124"/>
      <c r="PBF18" s="124"/>
      <c r="PBG18" s="124"/>
      <c r="PBH18" s="124"/>
      <c r="PBI18" s="124"/>
      <c r="PBJ18" s="124"/>
      <c r="PBK18" s="124"/>
      <c r="PBL18" s="124"/>
      <c r="PBM18" s="124"/>
      <c r="PBN18" s="124"/>
      <c r="PBO18" s="124"/>
      <c r="PBP18" s="124"/>
      <c r="PBQ18" s="124"/>
      <c r="PBR18" s="124"/>
      <c r="PBS18" s="124"/>
      <c r="PBT18" s="124"/>
      <c r="PBU18" s="124"/>
      <c r="PBV18" s="124"/>
      <c r="PBW18" s="124"/>
      <c r="PBX18" s="124"/>
      <c r="PBY18" s="124"/>
      <c r="PBZ18" s="124"/>
      <c r="PCA18" s="124"/>
      <c r="PCB18" s="124"/>
      <c r="PCC18" s="124"/>
      <c r="PCD18" s="124"/>
      <c r="PCE18" s="124"/>
      <c r="PCF18" s="124"/>
      <c r="PCG18" s="124"/>
      <c r="PCH18" s="124"/>
      <c r="PCI18" s="124"/>
      <c r="PCJ18" s="124"/>
      <c r="PCK18" s="124"/>
      <c r="PCL18" s="124"/>
      <c r="PCM18" s="124"/>
      <c r="PCN18" s="124"/>
      <c r="PCO18" s="124"/>
      <c r="PCP18" s="124"/>
      <c r="PCQ18" s="124"/>
      <c r="PCR18" s="124"/>
      <c r="PCS18" s="124"/>
      <c r="PCT18" s="124"/>
      <c r="PCU18" s="124"/>
      <c r="PCV18" s="124"/>
      <c r="PCW18" s="124"/>
      <c r="PCX18" s="124"/>
      <c r="PCY18" s="124"/>
      <c r="PCZ18" s="124"/>
      <c r="PDA18" s="124"/>
      <c r="PDB18" s="124"/>
      <c r="PDC18" s="124"/>
      <c r="PDD18" s="124"/>
      <c r="PDE18" s="124"/>
      <c r="PDF18" s="124"/>
      <c r="PDG18" s="124"/>
      <c r="PDH18" s="124"/>
      <c r="PDI18" s="124"/>
      <c r="PDJ18" s="124"/>
      <c r="PDK18" s="124"/>
      <c r="PDL18" s="124"/>
      <c r="PDM18" s="124"/>
      <c r="PDN18" s="124"/>
      <c r="PDO18" s="124"/>
      <c r="PDP18" s="124"/>
      <c r="PDQ18" s="124"/>
      <c r="PDR18" s="124"/>
      <c r="PDS18" s="124"/>
      <c r="PDT18" s="124"/>
      <c r="PDU18" s="124"/>
      <c r="PDV18" s="124"/>
      <c r="PDW18" s="124"/>
      <c r="PDX18" s="124"/>
      <c r="PDY18" s="124"/>
      <c r="PDZ18" s="124"/>
      <c r="PEA18" s="124"/>
      <c r="PEB18" s="124"/>
      <c r="PEC18" s="124"/>
      <c r="PED18" s="124"/>
      <c r="PEE18" s="124"/>
      <c r="PEF18" s="124"/>
      <c r="PEG18" s="124"/>
      <c r="PEH18" s="124"/>
      <c r="PEI18" s="124"/>
      <c r="PEJ18" s="124"/>
      <c r="PEK18" s="124"/>
      <c r="PEL18" s="124"/>
      <c r="PEM18" s="124"/>
      <c r="PEN18" s="124"/>
      <c r="PEO18" s="124"/>
      <c r="PEP18" s="124"/>
      <c r="PEQ18" s="124"/>
      <c r="PER18" s="124"/>
      <c r="PES18" s="124"/>
      <c r="PET18" s="124"/>
      <c r="PEU18" s="124"/>
      <c r="PEV18" s="124"/>
      <c r="PEW18" s="124"/>
      <c r="PEX18" s="124"/>
      <c r="PEY18" s="124"/>
      <c r="PEZ18" s="124"/>
      <c r="PFA18" s="124"/>
      <c r="PFB18" s="124"/>
      <c r="PFC18" s="124"/>
      <c r="PFD18" s="124"/>
      <c r="PFE18" s="124"/>
      <c r="PFF18" s="124"/>
      <c r="PFG18" s="124"/>
      <c r="PFH18" s="124"/>
      <c r="PFI18" s="124"/>
      <c r="PFJ18" s="124"/>
      <c r="PFK18" s="124"/>
      <c r="PFL18" s="124"/>
      <c r="PFM18" s="124"/>
      <c r="PFN18" s="124"/>
      <c r="PFO18" s="124"/>
      <c r="PFP18" s="124"/>
      <c r="PFQ18" s="124"/>
      <c r="PFR18" s="124"/>
      <c r="PFS18" s="124"/>
      <c r="PFT18" s="124"/>
      <c r="PFU18" s="124"/>
      <c r="PFV18" s="124"/>
      <c r="PFW18" s="124"/>
      <c r="PFX18" s="124"/>
      <c r="PFY18" s="124"/>
      <c r="PFZ18" s="124"/>
      <c r="PGA18" s="124"/>
      <c r="PGB18" s="124"/>
      <c r="PGC18" s="124"/>
      <c r="PGD18" s="124"/>
      <c r="PGE18" s="124"/>
      <c r="PGF18" s="124"/>
      <c r="PGG18" s="124"/>
      <c r="PGH18" s="124"/>
      <c r="PGI18" s="124"/>
      <c r="PGJ18" s="124"/>
      <c r="PGK18" s="124"/>
      <c r="PGL18" s="124"/>
      <c r="PGM18" s="124"/>
      <c r="PGN18" s="124"/>
      <c r="PGO18" s="124"/>
      <c r="PGP18" s="124"/>
      <c r="PGQ18" s="124"/>
      <c r="PGR18" s="124"/>
      <c r="PGS18" s="124"/>
      <c r="PGT18" s="124"/>
      <c r="PGU18" s="124"/>
      <c r="PGV18" s="124"/>
      <c r="PGW18" s="124"/>
      <c r="PGX18" s="124"/>
      <c r="PGY18" s="124"/>
      <c r="PGZ18" s="124"/>
      <c r="PHA18" s="124"/>
      <c r="PHB18" s="124"/>
      <c r="PHC18" s="124"/>
      <c r="PHD18" s="124"/>
      <c r="PHE18" s="124"/>
      <c r="PHF18" s="124"/>
      <c r="PHG18" s="124"/>
      <c r="PHH18" s="124"/>
      <c r="PHI18" s="124"/>
      <c r="PHJ18" s="124"/>
      <c r="PHK18" s="124"/>
      <c r="PHL18" s="124"/>
      <c r="PHM18" s="124"/>
      <c r="PHN18" s="124"/>
      <c r="PHO18" s="124"/>
      <c r="PHP18" s="124"/>
      <c r="PHQ18" s="124"/>
      <c r="PHR18" s="124"/>
      <c r="PHS18" s="124"/>
      <c r="PHT18" s="124"/>
      <c r="PHU18" s="124"/>
      <c r="PHV18" s="124"/>
      <c r="PHW18" s="124"/>
      <c r="PHX18" s="124"/>
      <c r="PHY18" s="124"/>
      <c r="PHZ18" s="124"/>
      <c r="PIA18" s="124"/>
      <c r="PIB18" s="124"/>
      <c r="PIC18" s="124"/>
      <c r="PID18" s="124"/>
      <c r="PIE18" s="124"/>
      <c r="PIF18" s="124"/>
      <c r="PIG18" s="124"/>
      <c r="PIH18" s="124"/>
      <c r="PII18" s="124"/>
      <c r="PIJ18" s="124"/>
      <c r="PIK18" s="124"/>
      <c r="PIL18" s="124"/>
      <c r="PIM18" s="124"/>
      <c r="PIN18" s="124"/>
      <c r="PIO18" s="124"/>
      <c r="PIP18" s="124"/>
      <c r="PIQ18" s="124"/>
      <c r="PIR18" s="124"/>
      <c r="PIS18" s="124"/>
      <c r="PIT18" s="124"/>
      <c r="PIU18" s="124"/>
      <c r="PIV18" s="124"/>
      <c r="PIW18" s="124"/>
      <c r="PIX18" s="124"/>
      <c r="PIY18" s="124"/>
      <c r="PIZ18" s="124"/>
      <c r="PJA18" s="124"/>
      <c r="PJB18" s="124"/>
      <c r="PJC18" s="124"/>
      <c r="PJD18" s="124"/>
      <c r="PJE18" s="124"/>
      <c r="PJF18" s="124"/>
      <c r="PJG18" s="124"/>
      <c r="PJH18" s="124"/>
      <c r="PJI18" s="124"/>
      <c r="PJJ18" s="124"/>
      <c r="PJK18" s="124"/>
      <c r="PJL18" s="124"/>
      <c r="PJM18" s="124"/>
      <c r="PJN18" s="124"/>
      <c r="PJO18" s="124"/>
      <c r="PJP18" s="124"/>
      <c r="PJQ18" s="124"/>
      <c r="PJR18" s="124"/>
      <c r="PJS18" s="124"/>
      <c r="PJT18" s="124"/>
      <c r="PJU18" s="124"/>
      <c r="PJV18" s="124"/>
      <c r="PJW18" s="124"/>
      <c r="PJX18" s="124"/>
      <c r="PJY18" s="124"/>
      <c r="PJZ18" s="124"/>
      <c r="PKA18" s="124"/>
      <c r="PKB18" s="124"/>
      <c r="PKC18" s="124"/>
      <c r="PKD18" s="124"/>
      <c r="PKE18" s="124"/>
      <c r="PKF18" s="124"/>
      <c r="PKG18" s="124"/>
      <c r="PKH18" s="124"/>
      <c r="PKI18" s="124"/>
      <c r="PKJ18" s="124"/>
      <c r="PKK18" s="124"/>
      <c r="PKL18" s="124"/>
      <c r="PKM18" s="124"/>
      <c r="PKN18" s="124"/>
      <c r="PKO18" s="124"/>
      <c r="PKP18" s="124"/>
      <c r="PKQ18" s="124"/>
      <c r="PKR18" s="124"/>
      <c r="PKS18" s="124"/>
      <c r="PKT18" s="124"/>
      <c r="PKU18" s="124"/>
      <c r="PKV18" s="124"/>
      <c r="PKW18" s="124"/>
      <c r="PKX18" s="124"/>
      <c r="PKY18" s="124"/>
      <c r="PKZ18" s="124"/>
      <c r="PLA18" s="124"/>
      <c r="PLB18" s="124"/>
      <c r="PLC18" s="124"/>
      <c r="PLD18" s="124"/>
      <c r="PLE18" s="124"/>
      <c r="PLF18" s="124"/>
      <c r="PLG18" s="124"/>
      <c r="PLH18" s="124"/>
      <c r="PLI18" s="124"/>
      <c r="PLJ18" s="124"/>
      <c r="PLK18" s="124"/>
      <c r="PLL18" s="124"/>
      <c r="PLM18" s="124"/>
      <c r="PLN18" s="124"/>
      <c r="PLO18" s="124"/>
      <c r="PLP18" s="124"/>
      <c r="PLQ18" s="124"/>
      <c r="PLR18" s="124"/>
      <c r="PLS18" s="124"/>
      <c r="PLT18" s="124"/>
      <c r="PLU18" s="124"/>
      <c r="PLV18" s="124"/>
      <c r="PLW18" s="124"/>
      <c r="PLX18" s="124"/>
      <c r="PLY18" s="124"/>
      <c r="PLZ18" s="124"/>
      <c r="PMA18" s="124"/>
      <c r="PMB18" s="124"/>
      <c r="PMC18" s="124"/>
      <c r="PMD18" s="124"/>
      <c r="PME18" s="124"/>
      <c r="PMF18" s="124"/>
      <c r="PMG18" s="124"/>
      <c r="PMH18" s="124"/>
      <c r="PMI18" s="124"/>
      <c r="PMJ18" s="124"/>
      <c r="PMK18" s="124"/>
      <c r="PML18" s="124"/>
      <c r="PMM18" s="124"/>
      <c r="PMN18" s="124"/>
      <c r="PMO18" s="124"/>
      <c r="PMP18" s="124"/>
      <c r="PMQ18" s="124"/>
      <c r="PMR18" s="124"/>
      <c r="PMS18" s="124"/>
      <c r="PMT18" s="124"/>
      <c r="PMU18" s="124"/>
      <c r="PMV18" s="124"/>
      <c r="PMW18" s="124"/>
      <c r="PMX18" s="124"/>
      <c r="PMY18" s="124"/>
      <c r="PMZ18" s="124"/>
      <c r="PNA18" s="124"/>
      <c r="PNB18" s="124"/>
      <c r="PNC18" s="124"/>
      <c r="PND18" s="124"/>
      <c r="PNE18" s="124"/>
      <c r="PNF18" s="124"/>
      <c r="PNG18" s="124"/>
      <c r="PNH18" s="124"/>
      <c r="PNI18" s="124"/>
      <c r="PNJ18" s="124"/>
      <c r="PNK18" s="124"/>
      <c r="PNL18" s="124"/>
      <c r="PNM18" s="124"/>
      <c r="PNN18" s="124"/>
      <c r="PNO18" s="124"/>
      <c r="PNP18" s="124"/>
      <c r="PNQ18" s="124"/>
      <c r="PNR18" s="124"/>
      <c r="PNS18" s="124"/>
      <c r="PNT18" s="124"/>
      <c r="PNU18" s="124"/>
      <c r="PNV18" s="124"/>
      <c r="PNW18" s="124"/>
      <c r="PNX18" s="124"/>
      <c r="PNY18" s="124"/>
      <c r="PNZ18" s="124"/>
      <c r="POA18" s="124"/>
      <c r="POB18" s="124"/>
      <c r="POC18" s="124"/>
      <c r="POD18" s="124"/>
      <c r="POE18" s="124"/>
      <c r="POF18" s="124"/>
      <c r="POG18" s="124"/>
      <c r="POH18" s="124"/>
      <c r="POI18" s="124"/>
      <c r="POJ18" s="124"/>
      <c r="POK18" s="124"/>
      <c r="POL18" s="124"/>
      <c r="POM18" s="124"/>
      <c r="PON18" s="124"/>
      <c r="POO18" s="124"/>
      <c r="POP18" s="124"/>
      <c r="POQ18" s="124"/>
      <c r="POR18" s="124"/>
      <c r="POS18" s="124"/>
      <c r="POT18" s="124"/>
      <c r="POU18" s="124"/>
      <c r="POV18" s="124"/>
      <c r="POW18" s="124"/>
      <c r="POX18" s="124"/>
      <c r="POY18" s="124"/>
      <c r="POZ18" s="124"/>
      <c r="PPA18" s="124"/>
      <c r="PPB18" s="124"/>
      <c r="PPC18" s="124"/>
      <c r="PPD18" s="124"/>
      <c r="PPE18" s="124"/>
      <c r="PPF18" s="124"/>
      <c r="PPG18" s="124"/>
      <c r="PPH18" s="124"/>
      <c r="PPI18" s="124"/>
      <c r="PPJ18" s="124"/>
      <c r="PPK18" s="124"/>
      <c r="PPL18" s="124"/>
      <c r="PPM18" s="124"/>
      <c r="PPN18" s="124"/>
      <c r="PPO18" s="124"/>
      <c r="PPP18" s="124"/>
      <c r="PPQ18" s="124"/>
      <c r="PPR18" s="124"/>
      <c r="PPS18" s="124"/>
      <c r="PPT18" s="124"/>
      <c r="PPU18" s="124"/>
      <c r="PPV18" s="124"/>
      <c r="PPW18" s="124"/>
      <c r="PPX18" s="124"/>
      <c r="PPY18" s="124"/>
      <c r="PPZ18" s="124"/>
      <c r="PQA18" s="124"/>
      <c r="PQB18" s="124"/>
      <c r="PQC18" s="124"/>
      <c r="PQD18" s="124"/>
      <c r="PQE18" s="124"/>
      <c r="PQF18" s="124"/>
      <c r="PQG18" s="124"/>
      <c r="PQH18" s="124"/>
      <c r="PQI18" s="124"/>
      <c r="PQJ18" s="124"/>
      <c r="PQK18" s="124"/>
      <c r="PQL18" s="124"/>
      <c r="PQM18" s="124"/>
      <c r="PQN18" s="124"/>
      <c r="PQO18" s="124"/>
      <c r="PQP18" s="124"/>
      <c r="PQQ18" s="124"/>
      <c r="PQR18" s="124"/>
      <c r="PQS18" s="124"/>
      <c r="PQT18" s="124"/>
      <c r="PQU18" s="124"/>
      <c r="PQV18" s="124"/>
      <c r="PQW18" s="124"/>
      <c r="PQX18" s="124"/>
      <c r="PQY18" s="124"/>
      <c r="PQZ18" s="124"/>
      <c r="PRA18" s="124"/>
      <c r="PRB18" s="124"/>
      <c r="PRC18" s="124"/>
      <c r="PRD18" s="124"/>
      <c r="PRE18" s="124"/>
      <c r="PRF18" s="124"/>
      <c r="PRG18" s="124"/>
      <c r="PRH18" s="124"/>
      <c r="PRI18" s="124"/>
      <c r="PRJ18" s="124"/>
      <c r="PRK18" s="124"/>
      <c r="PRL18" s="124"/>
      <c r="PRM18" s="124"/>
      <c r="PRN18" s="124"/>
      <c r="PRO18" s="124"/>
      <c r="PRP18" s="124"/>
      <c r="PRQ18" s="124"/>
      <c r="PRR18" s="124"/>
      <c r="PRS18" s="124"/>
      <c r="PRT18" s="124"/>
      <c r="PRU18" s="124"/>
      <c r="PRV18" s="124"/>
      <c r="PRW18" s="124"/>
      <c r="PRX18" s="124"/>
      <c r="PRY18" s="124"/>
      <c r="PRZ18" s="124"/>
      <c r="PSA18" s="124"/>
      <c r="PSB18" s="124"/>
      <c r="PSC18" s="124"/>
      <c r="PSD18" s="124"/>
      <c r="PSE18" s="124"/>
      <c r="PSF18" s="124"/>
      <c r="PSG18" s="124"/>
      <c r="PSH18" s="124"/>
      <c r="PSI18" s="124"/>
      <c r="PSJ18" s="124"/>
      <c r="PSK18" s="124"/>
      <c r="PSL18" s="124"/>
      <c r="PSM18" s="124"/>
      <c r="PSN18" s="124"/>
      <c r="PSO18" s="124"/>
      <c r="PSP18" s="124"/>
      <c r="PSQ18" s="124"/>
      <c r="PSR18" s="124"/>
      <c r="PSS18" s="124"/>
      <c r="PST18" s="124"/>
      <c r="PSU18" s="124"/>
      <c r="PSV18" s="124"/>
      <c r="PSW18" s="124"/>
      <c r="PSX18" s="124"/>
      <c r="PSY18" s="124"/>
      <c r="PSZ18" s="124"/>
      <c r="PTA18" s="124"/>
      <c r="PTB18" s="124"/>
      <c r="PTC18" s="124"/>
      <c r="PTD18" s="124"/>
      <c r="PTE18" s="124"/>
      <c r="PTF18" s="124"/>
      <c r="PTG18" s="124"/>
      <c r="PTH18" s="124"/>
      <c r="PTI18" s="124"/>
      <c r="PTJ18" s="124"/>
      <c r="PTK18" s="124"/>
      <c r="PTL18" s="124"/>
      <c r="PTM18" s="124"/>
      <c r="PTN18" s="124"/>
      <c r="PTO18" s="124"/>
      <c r="PTP18" s="124"/>
      <c r="PTQ18" s="124"/>
      <c r="PTR18" s="124"/>
      <c r="PTS18" s="124"/>
      <c r="PTT18" s="124"/>
      <c r="PTU18" s="124"/>
      <c r="PTV18" s="124"/>
      <c r="PTW18" s="124"/>
      <c r="PTX18" s="124"/>
      <c r="PTY18" s="124"/>
      <c r="PTZ18" s="124"/>
      <c r="PUA18" s="124"/>
      <c r="PUB18" s="124"/>
      <c r="PUC18" s="124"/>
      <c r="PUD18" s="124"/>
      <c r="PUE18" s="124"/>
      <c r="PUF18" s="124"/>
      <c r="PUG18" s="124"/>
      <c r="PUH18" s="124"/>
      <c r="PUI18" s="124"/>
      <c r="PUJ18" s="124"/>
      <c r="PUK18" s="124"/>
      <c r="PUL18" s="124"/>
      <c r="PUM18" s="124"/>
      <c r="PUN18" s="124"/>
      <c r="PUO18" s="124"/>
      <c r="PUP18" s="124"/>
      <c r="PUQ18" s="124"/>
      <c r="PUR18" s="124"/>
      <c r="PUS18" s="124"/>
      <c r="PUT18" s="124"/>
      <c r="PUU18" s="124"/>
      <c r="PUV18" s="124"/>
      <c r="PUW18" s="124"/>
      <c r="PUX18" s="124"/>
      <c r="PUY18" s="124"/>
      <c r="PUZ18" s="124"/>
      <c r="PVA18" s="124"/>
      <c r="PVB18" s="124"/>
      <c r="PVC18" s="124"/>
      <c r="PVD18" s="124"/>
      <c r="PVE18" s="124"/>
      <c r="PVF18" s="124"/>
      <c r="PVG18" s="124"/>
      <c r="PVH18" s="124"/>
      <c r="PVI18" s="124"/>
      <c r="PVJ18" s="124"/>
      <c r="PVK18" s="124"/>
      <c r="PVL18" s="124"/>
      <c r="PVM18" s="124"/>
      <c r="PVN18" s="124"/>
      <c r="PVO18" s="124"/>
      <c r="PVP18" s="124"/>
      <c r="PVQ18" s="124"/>
      <c r="PVR18" s="124"/>
      <c r="PVS18" s="124"/>
      <c r="PVT18" s="124"/>
      <c r="PVU18" s="124"/>
      <c r="PVV18" s="124"/>
      <c r="PVW18" s="124"/>
      <c r="PVX18" s="124"/>
      <c r="PVY18" s="124"/>
      <c r="PVZ18" s="124"/>
      <c r="PWA18" s="124"/>
      <c r="PWB18" s="124"/>
      <c r="PWC18" s="124"/>
      <c r="PWD18" s="124"/>
      <c r="PWE18" s="124"/>
      <c r="PWF18" s="124"/>
      <c r="PWG18" s="124"/>
      <c r="PWH18" s="124"/>
      <c r="PWI18" s="124"/>
      <c r="PWJ18" s="124"/>
      <c r="PWK18" s="124"/>
      <c r="PWL18" s="124"/>
      <c r="PWM18" s="124"/>
      <c r="PWN18" s="124"/>
      <c r="PWO18" s="124"/>
      <c r="PWP18" s="124"/>
      <c r="PWQ18" s="124"/>
      <c r="PWR18" s="124"/>
      <c r="PWS18" s="124"/>
      <c r="PWT18" s="124"/>
      <c r="PWU18" s="124"/>
      <c r="PWV18" s="124"/>
      <c r="PWW18" s="124"/>
      <c r="PWX18" s="124"/>
      <c r="PWY18" s="124"/>
      <c r="PWZ18" s="124"/>
      <c r="PXA18" s="124"/>
      <c r="PXB18" s="124"/>
      <c r="PXC18" s="124"/>
      <c r="PXD18" s="124"/>
      <c r="PXE18" s="124"/>
      <c r="PXF18" s="124"/>
      <c r="PXG18" s="124"/>
      <c r="PXH18" s="124"/>
      <c r="PXI18" s="124"/>
      <c r="PXJ18" s="124"/>
      <c r="PXK18" s="124"/>
      <c r="PXL18" s="124"/>
      <c r="PXM18" s="124"/>
      <c r="PXN18" s="124"/>
      <c r="PXO18" s="124"/>
      <c r="PXP18" s="124"/>
      <c r="PXQ18" s="124"/>
      <c r="PXR18" s="124"/>
      <c r="PXS18" s="124"/>
      <c r="PXT18" s="124"/>
      <c r="PXU18" s="124"/>
      <c r="PXV18" s="124"/>
      <c r="PXW18" s="124"/>
      <c r="PXX18" s="124"/>
      <c r="PXY18" s="124"/>
      <c r="PXZ18" s="124"/>
      <c r="PYA18" s="124"/>
      <c r="PYB18" s="124"/>
      <c r="PYC18" s="124"/>
      <c r="PYD18" s="124"/>
      <c r="PYE18" s="124"/>
      <c r="PYF18" s="124"/>
      <c r="PYG18" s="124"/>
      <c r="PYH18" s="124"/>
      <c r="PYI18" s="124"/>
      <c r="PYJ18" s="124"/>
      <c r="PYK18" s="124"/>
      <c r="PYL18" s="124"/>
      <c r="PYM18" s="124"/>
      <c r="PYN18" s="124"/>
      <c r="PYO18" s="124"/>
      <c r="PYP18" s="124"/>
      <c r="PYQ18" s="124"/>
      <c r="PYR18" s="124"/>
      <c r="PYS18" s="124"/>
      <c r="PYT18" s="124"/>
      <c r="PYU18" s="124"/>
      <c r="PYV18" s="124"/>
      <c r="PYW18" s="124"/>
      <c r="PYX18" s="124"/>
      <c r="PYY18" s="124"/>
      <c r="PYZ18" s="124"/>
      <c r="PZA18" s="124"/>
      <c r="PZB18" s="124"/>
      <c r="PZC18" s="124"/>
      <c r="PZD18" s="124"/>
      <c r="PZE18" s="124"/>
      <c r="PZF18" s="124"/>
      <c r="PZG18" s="124"/>
      <c r="PZH18" s="124"/>
      <c r="PZI18" s="124"/>
      <c r="PZJ18" s="124"/>
      <c r="PZK18" s="124"/>
      <c r="PZL18" s="124"/>
      <c r="PZM18" s="124"/>
      <c r="PZN18" s="124"/>
      <c r="PZO18" s="124"/>
      <c r="PZP18" s="124"/>
      <c r="PZQ18" s="124"/>
      <c r="PZR18" s="124"/>
      <c r="PZS18" s="124"/>
      <c r="PZT18" s="124"/>
      <c r="PZU18" s="124"/>
      <c r="PZV18" s="124"/>
      <c r="PZW18" s="124"/>
      <c r="PZX18" s="124"/>
      <c r="PZY18" s="124"/>
      <c r="PZZ18" s="124"/>
      <c r="QAA18" s="124"/>
      <c r="QAB18" s="124"/>
      <c r="QAC18" s="124"/>
      <c r="QAD18" s="124"/>
      <c r="QAE18" s="124"/>
      <c r="QAF18" s="124"/>
      <c r="QAG18" s="124"/>
      <c r="QAH18" s="124"/>
      <c r="QAI18" s="124"/>
      <c r="QAJ18" s="124"/>
      <c r="QAK18" s="124"/>
      <c r="QAL18" s="124"/>
      <c r="QAM18" s="124"/>
      <c r="QAN18" s="124"/>
      <c r="QAO18" s="124"/>
      <c r="QAP18" s="124"/>
      <c r="QAQ18" s="124"/>
      <c r="QAR18" s="124"/>
      <c r="QAS18" s="124"/>
      <c r="QAT18" s="124"/>
      <c r="QAU18" s="124"/>
      <c r="QAV18" s="124"/>
      <c r="QAW18" s="124"/>
      <c r="QAX18" s="124"/>
      <c r="QAY18" s="124"/>
      <c r="QAZ18" s="124"/>
      <c r="QBA18" s="124"/>
      <c r="QBB18" s="124"/>
      <c r="QBC18" s="124"/>
      <c r="QBD18" s="124"/>
      <c r="QBE18" s="124"/>
      <c r="QBF18" s="124"/>
      <c r="QBG18" s="124"/>
      <c r="QBH18" s="124"/>
      <c r="QBI18" s="124"/>
      <c r="QBJ18" s="124"/>
      <c r="QBK18" s="124"/>
      <c r="QBL18" s="124"/>
      <c r="QBM18" s="124"/>
      <c r="QBN18" s="124"/>
      <c r="QBO18" s="124"/>
      <c r="QBP18" s="124"/>
      <c r="QBQ18" s="124"/>
      <c r="QBR18" s="124"/>
      <c r="QBS18" s="124"/>
      <c r="QBT18" s="124"/>
      <c r="QBU18" s="124"/>
      <c r="QBV18" s="124"/>
      <c r="QBW18" s="124"/>
      <c r="QBX18" s="124"/>
      <c r="QBY18" s="124"/>
      <c r="QBZ18" s="124"/>
      <c r="QCA18" s="124"/>
      <c r="QCB18" s="124"/>
      <c r="QCC18" s="124"/>
      <c r="QCD18" s="124"/>
      <c r="QCE18" s="124"/>
      <c r="QCF18" s="124"/>
      <c r="QCG18" s="124"/>
      <c r="QCH18" s="124"/>
      <c r="QCI18" s="124"/>
      <c r="QCJ18" s="124"/>
      <c r="QCK18" s="124"/>
      <c r="QCL18" s="124"/>
      <c r="QCM18" s="124"/>
      <c r="QCN18" s="124"/>
      <c r="QCO18" s="124"/>
      <c r="QCP18" s="124"/>
      <c r="QCQ18" s="124"/>
      <c r="QCR18" s="124"/>
      <c r="QCS18" s="124"/>
      <c r="QCT18" s="124"/>
      <c r="QCU18" s="124"/>
      <c r="QCV18" s="124"/>
      <c r="QCW18" s="124"/>
      <c r="QCX18" s="124"/>
      <c r="QCY18" s="124"/>
      <c r="QCZ18" s="124"/>
      <c r="QDA18" s="124"/>
      <c r="QDB18" s="124"/>
      <c r="QDC18" s="124"/>
      <c r="QDD18" s="124"/>
      <c r="QDE18" s="124"/>
      <c r="QDF18" s="124"/>
      <c r="QDG18" s="124"/>
      <c r="QDH18" s="124"/>
      <c r="QDI18" s="124"/>
      <c r="QDJ18" s="124"/>
      <c r="QDK18" s="124"/>
      <c r="QDL18" s="124"/>
      <c r="QDM18" s="124"/>
      <c r="QDN18" s="124"/>
      <c r="QDO18" s="124"/>
      <c r="QDP18" s="124"/>
      <c r="QDQ18" s="124"/>
      <c r="QDR18" s="124"/>
      <c r="QDS18" s="124"/>
      <c r="QDT18" s="124"/>
      <c r="QDU18" s="124"/>
      <c r="QDV18" s="124"/>
      <c r="QDW18" s="124"/>
      <c r="QDX18" s="124"/>
      <c r="QDY18" s="124"/>
      <c r="QDZ18" s="124"/>
      <c r="QEA18" s="124"/>
      <c r="QEB18" s="124"/>
      <c r="QEC18" s="124"/>
      <c r="QED18" s="124"/>
      <c r="QEE18" s="124"/>
      <c r="QEF18" s="124"/>
      <c r="QEG18" s="124"/>
      <c r="QEH18" s="124"/>
      <c r="QEI18" s="124"/>
      <c r="QEJ18" s="124"/>
      <c r="QEK18" s="124"/>
      <c r="QEL18" s="124"/>
      <c r="QEM18" s="124"/>
      <c r="QEN18" s="124"/>
      <c r="QEO18" s="124"/>
      <c r="QEP18" s="124"/>
      <c r="QEQ18" s="124"/>
      <c r="QER18" s="124"/>
      <c r="QES18" s="124"/>
      <c r="QET18" s="124"/>
      <c r="QEU18" s="124"/>
      <c r="QEV18" s="124"/>
      <c r="QEW18" s="124"/>
      <c r="QEX18" s="124"/>
      <c r="QEY18" s="124"/>
      <c r="QEZ18" s="124"/>
      <c r="QFA18" s="124"/>
      <c r="QFB18" s="124"/>
      <c r="QFC18" s="124"/>
      <c r="QFD18" s="124"/>
      <c r="QFE18" s="124"/>
      <c r="QFF18" s="124"/>
      <c r="QFG18" s="124"/>
      <c r="QFH18" s="124"/>
      <c r="QFI18" s="124"/>
      <c r="QFJ18" s="124"/>
      <c r="QFK18" s="124"/>
      <c r="QFL18" s="124"/>
      <c r="QFM18" s="124"/>
      <c r="QFN18" s="124"/>
      <c r="QFO18" s="124"/>
      <c r="QFP18" s="124"/>
      <c r="QFQ18" s="124"/>
      <c r="QFR18" s="124"/>
      <c r="QFS18" s="124"/>
      <c r="QFT18" s="124"/>
      <c r="QFU18" s="124"/>
      <c r="QFV18" s="124"/>
      <c r="QFW18" s="124"/>
      <c r="QFX18" s="124"/>
      <c r="QFY18" s="124"/>
      <c r="QFZ18" s="124"/>
      <c r="QGA18" s="124"/>
      <c r="QGB18" s="124"/>
      <c r="QGC18" s="124"/>
      <c r="QGD18" s="124"/>
      <c r="QGE18" s="124"/>
      <c r="QGF18" s="124"/>
      <c r="QGG18" s="124"/>
      <c r="QGH18" s="124"/>
      <c r="QGI18" s="124"/>
      <c r="QGJ18" s="124"/>
      <c r="QGK18" s="124"/>
      <c r="QGL18" s="124"/>
      <c r="QGM18" s="124"/>
      <c r="QGN18" s="124"/>
      <c r="QGO18" s="124"/>
      <c r="QGP18" s="124"/>
      <c r="QGQ18" s="124"/>
      <c r="QGR18" s="124"/>
      <c r="QGS18" s="124"/>
      <c r="QGT18" s="124"/>
      <c r="QGU18" s="124"/>
      <c r="QGV18" s="124"/>
      <c r="QGW18" s="124"/>
      <c r="QGX18" s="124"/>
      <c r="QGY18" s="124"/>
      <c r="QGZ18" s="124"/>
      <c r="QHA18" s="124"/>
      <c r="QHB18" s="124"/>
      <c r="QHC18" s="124"/>
      <c r="QHD18" s="124"/>
      <c r="QHE18" s="124"/>
      <c r="QHF18" s="124"/>
      <c r="QHG18" s="124"/>
      <c r="QHH18" s="124"/>
      <c r="QHI18" s="124"/>
      <c r="QHJ18" s="124"/>
      <c r="QHK18" s="124"/>
      <c r="QHL18" s="124"/>
      <c r="QHM18" s="124"/>
      <c r="QHN18" s="124"/>
      <c r="QHO18" s="124"/>
      <c r="QHP18" s="124"/>
      <c r="QHQ18" s="124"/>
      <c r="QHR18" s="124"/>
      <c r="QHS18" s="124"/>
      <c r="QHT18" s="124"/>
      <c r="QHU18" s="124"/>
      <c r="QHV18" s="124"/>
      <c r="QHW18" s="124"/>
      <c r="QHX18" s="124"/>
      <c r="QHY18" s="124"/>
      <c r="QHZ18" s="124"/>
      <c r="QIA18" s="124"/>
      <c r="QIB18" s="124"/>
      <c r="QIC18" s="124"/>
      <c r="QID18" s="124"/>
      <c r="QIE18" s="124"/>
      <c r="QIF18" s="124"/>
      <c r="QIG18" s="124"/>
      <c r="QIH18" s="124"/>
      <c r="QII18" s="124"/>
      <c r="QIJ18" s="124"/>
      <c r="QIK18" s="124"/>
      <c r="QIL18" s="124"/>
      <c r="QIM18" s="124"/>
      <c r="QIN18" s="124"/>
      <c r="QIO18" s="124"/>
      <c r="QIP18" s="124"/>
      <c r="QIQ18" s="124"/>
      <c r="QIR18" s="124"/>
      <c r="QIS18" s="124"/>
      <c r="QIT18" s="124"/>
      <c r="QIU18" s="124"/>
      <c r="QIV18" s="124"/>
      <c r="QIW18" s="124"/>
      <c r="QIX18" s="124"/>
      <c r="QIY18" s="124"/>
      <c r="QIZ18" s="124"/>
      <c r="QJA18" s="124"/>
      <c r="QJB18" s="124"/>
      <c r="QJC18" s="124"/>
      <c r="QJD18" s="124"/>
      <c r="QJE18" s="124"/>
      <c r="QJF18" s="124"/>
      <c r="QJG18" s="124"/>
      <c r="QJH18" s="124"/>
      <c r="QJI18" s="124"/>
      <c r="QJJ18" s="124"/>
      <c r="QJK18" s="124"/>
      <c r="QJL18" s="124"/>
      <c r="QJM18" s="124"/>
      <c r="QJN18" s="124"/>
      <c r="QJO18" s="124"/>
      <c r="QJP18" s="124"/>
      <c r="QJQ18" s="124"/>
      <c r="QJR18" s="124"/>
      <c r="QJS18" s="124"/>
      <c r="QJT18" s="124"/>
      <c r="QJU18" s="124"/>
      <c r="QJV18" s="124"/>
      <c r="QJW18" s="124"/>
      <c r="QJX18" s="124"/>
      <c r="QJY18" s="124"/>
      <c r="QJZ18" s="124"/>
      <c r="QKA18" s="124"/>
      <c r="QKB18" s="124"/>
      <c r="QKC18" s="124"/>
      <c r="QKD18" s="124"/>
      <c r="QKE18" s="124"/>
      <c r="QKF18" s="124"/>
      <c r="QKG18" s="124"/>
      <c r="QKH18" s="124"/>
      <c r="QKI18" s="124"/>
      <c r="QKJ18" s="124"/>
      <c r="QKK18" s="124"/>
      <c r="QKL18" s="124"/>
      <c r="QKM18" s="124"/>
      <c r="QKN18" s="124"/>
      <c r="QKO18" s="124"/>
      <c r="QKP18" s="124"/>
      <c r="QKQ18" s="124"/>
      <c r="QKR18" s="124"/>
      <c r="QKS18" s="124"/>
      <c r="QKT18" s="124"/>
      <c r="QKU18" s="124"/>
      <c r="QKV18" s="124"/>
      <c r="QKW18" s="124"/>
      <c r="QKX18" s="124"/>
      <c r="QKY18" s="124"/>
      <c r="QKZ18" s="124"/>
      <c r="QLA18" s="124"/>
      <c r="QLB18" s="124"/>
      <c r="QLC18" s="124"/>
      <c r="QLD18" s="124"/>
      <c r="QLE18" s="124"/>
      <c r="QLF18" s="124"/>
      <c r="QLG18" s="124"/>
      <c r="QLH18" s="124"/>
      <c r="QLI18" s="124"/>
      <c r="QLJ18" s="124"/>
      <c r="QLK18" s="124"/>
      <c r="QLL18" s="124"/>
      <c r="QLM18" s="124"/>
      <c r="QLN18" s="124"/>
      <c r="QLO18" s="124"/>
      <c r="QLP18" s="124"/>
      <c r="QLQ18" s="124"/>
      <c r="QLR18" s="124"/>
      <c r="QLS18" s="124"/>
      <c r="QLT18" s="124"/>
      <c r="QLU18" s="124"/>
      <c r="QLV18" s="124"/>
      <c r="QLW18" s="124"/>
      <c r="QLX18" s="124"/>
      <c r="QLY18" s="124"/>
      <c r="QLZ18" s="124"/>
      <c r="QMA18" s="124"/>
      <c r="QMB18" s="124"/>
      <c r="QMC18" s="124"/>
      <c r="QMD18" s="124"/>
      <c r="QME18" s="124"/>
      <c r="QMF18" s="124"/>
      <c r="QMG18" s="124"/>
      <c r="QMH18" s="124"/>
      <c r="QMI18" s="124"/>
      <c r="QMJ18" s="124"/>
      <c r="QMK18" s="124"/>
      <c r="QML18" s="124"/>
      <c r="QMM18" s="124"/>
      <c r="QMN18" s="124"/>
      <c r="QMO18" s="124"/>
      <c r="QMP18" s="124"/>
      <c r="QMQ18" s="124"/>
      <c r="QMR18" s="124"/>
      <c r="QMS18" s="124"/>
      <c r="QMT18" s="124"/>
      <c r="QMU18" s="124"/>
      <c r="QMV18" s="124"/>
      <c r="QMW18" s="124"/>
      <c r="QMX18" s="124"/>
      <c r="QMY18" s="124"/>
      <c r="QMZ18" s="124"/>
      <c r="QNA18" s="124"/>
      <c r="QNB18" s="124"/>
      <c r="QNC18" s="124"/>
      <c r="QND18" s="124"/>
      <c r="QNE18" s="124"/>
      <c r="QNF18" s="124"/>
      <c r="QNG18" s="124"/>
      <c r="QNH18" s="124"/>
      <c r="QNI18" s="124"/>
      <c r="QNJ18" s="124"/>
      <c r="QNK18" s="124"/>
      <c r="QNL18" s="124"/>
      <c r="QNM18" s="124"/>
      <c r="QNN18" s="124"/>
      <c r="QNO18" s="124"/>
      <c r="QNP18" s="124"/>
      <c r="QNQ18" s="124"/>
      <c r="QNR18" s="124"/>
      <c r="QNS18" s="124"/>
      <c r="QNT18" s="124"/>
      <c r="QNU18" s="124"/>
      <c r="QNV18" s="124"/>
      <c r="QNW18" s="124"/>
      <c r="QNX18" s="124"/>
      <c r="QNY18" s="124"/>
      <c r="QNZ18" s="124"/>
      <c r="QOA18" s="124"/>
      <c r="QOB18" s="124"/>
      <c r="QOC18" s="124"/>
      <c r="QOD18" s="124"/>
      <c r="QOE18" s="124"/>
      <c r="QOF18" s="124"/>
      <c r="QOG18" s="124"/>
      <c r="QOH18" s="124"/>
      <c r="QOI18" s="124"/>
      <c r="QOJ18" s="124"/>
      <c r="QOK18" s="124"/>
      <c r="QOL18" s="124"/>
      <c r="QOM18" s="124"/>
      <c r="QON18" s="124"/>
      <c r="QOO18" s="124"/>
      <c r="QOP18" s="124"/>
      <c r="QOQ18" s="124"/>
      <c r="QOR18" s="124"/>
      <c r="QOS18" s="124"/>
      <c r="QOT18" s="124"/>
      <c r="QOU18" s="124"/>
      <c r="QOV18" s="124"/>
      <c r="QOW18" s="124"/>
      <c r="QOX18" s="124"/>
      <c r="QOY18" s="124"/>
      <c r="QOZ18" s="124"/>
      <c r="QPA18" s="124"/>
      <c r="QPB18" s="124"/>
      <c r="QPC18" s="124"/>
      <c r="QPD18" s="124"/>
      <c r="QPE18" s="124"/>
      <c r="QPF18" s="124"/>
      <c r="QPG18" s="124"/>
      <c r="QPH18" s="124"/>
      <c r="QPI18" s="124"/>
      <c r="QPJ18" s="124"/>
      <c r="QPK18" s="124"/>
      <c r="QPL18" s="124"/>
      <c r="QPM18" s="124"/>
      <c r="QPN18" s="124"/>
      <c r="QPO18" s="124"/>
      <c r="QPP18" s="124"/>
      <c r="QPQ18" s="124"/>
      <c r="QPR18" s="124"/>
      <c r="QPS18" s="124"/>
      <c r="QPT18" s="124"/>
      <c r="QPU18" s="124"/>
      <c r="QPV18" s="124"/>
      <c r="QPW18" s="124"/>
      <c r="QPX18" s="124"/>
      <c r="QPY18" s="124"/>
      <c r="QPZ18" s="124"/>
      <c r="QQA18" s="124"/>
      <c r="QQB18" s="124"/>
      <c r="QQC18" s="124"/>
      <c r="QQD18" s="124"/>
      <c r="QQE18" s="124"/>
      <c r="QQF18" s="124"/>
      <c r="QQG18" s="124"/>
      <c r="QQH18" s="124"/>
      <c r="QQI18" s="124"/>
      <c r="QQJ18" s="124"/>
      <c r="QQK18" s="124"/>
      <c r="QQL18" s="124"/>
      <c r="QQM18" s="124"/>
      <c r="QQN18" s="124"/>
      <c r="QQO18" s="124"/>
      <c r="QQP18" s="124"/>
      <c r="QQQ18" s="124"/>
      <c r="QQR18" s="124"/>
      <c r="QQS18" s="124"/>
      <c r="QQT18" s="124"/>
      <c r="QQU18" s="124"/>
      <c r="QQV18" s="124"/>
      <c r="QQW18" s="124"/>
      <c r="QQX18" s="124"/>
      <c r="QQY18" s="124"/>
      <c r="QQZ18" s="124"/>
      <c r="QRA18" s="124"/>
      <c r="QRB18" s="124"/>
      <c r="QRC18" s="124"/>
      <c r="QRD18" s="124"/>
      <c r="QRE18" s="124"/>
      <c r="QRF18" s="124"/>
      <c r="QRG18" s="124"/>
      <c r="QRH18" s="124"/>
      <c r="QRI18" s="124"/>
      <c r="QRJ18" s="124"/>
      <c r="QRK18" s="124"/>
      <c r="QRL18" s="124"/>
      <c r="QRM18" s="124"/>
      <c r="QRN18" s="124"/>
      <c r="QRO18" s="124"/>
      <c r="QRP18" s="124"/>
      <c r="QRQ18" s="124"/>
      <c r="QRR18" s="124"/>
      <c r="QRS18" s="124"/>
      <c r="QRT18" s="124"/>
      <c r="QRU18" s="124"/>
      <c r="QRV18" s="124"/>
      <c r="QRW18" s="124"/>
      <c r="QRX18" s="124"/>
      <c r="QRY18" s="124"/>
      <c r="QRZ18" s="124"/>
      <c r="QSA18" s="124"/>
      <c r="QSB18" s="124"/>
      <c r="QSC18" s="124"/>
      <c r="QSD18" s="124"/>
      <c r="QSE18" s="124"/>
      <c r="QSF18" s="124"/>
      <c r="QSG18" s="124"/>
      <c r="QSH18" s="124"/>
      <c r="QSI18" s="124"/>
      <c r="QSJ18" s="124"/>
      <c r="QSK18" s="124"/>
      <c r="QSL18" s="124"/>
      <c r="QSM18" s="124"/>
      <c r="QSN18" s="124"/>
      <c r="QSO18" s="124"/>
      <c r="QSP18" s="124"/>
      <c r="QSQ18" s="124"/>
      <c r="QSR18" s="124"/>
      <c r="QSS18" s="124"/>
      <c r="QST18" s="124"/>
      <c r="QSU18" s="124"/>
      <c r="QSV18" s="124"/>
      <c r="QSW18" s="124"/>
      <c r="QSX18" s="124"/>
      <c r="QSY18" s="124"/>
      <c r="QSZ18" s="124"/>
      <c r="QTA18" s="124"/>
      <c r="QTB18" s="124"/>
      <c r="QTC18" s="124"/>
      <c r="QTD18" s="124"/>
      <c r="QTE18" s="124"/>
      <c r="QTF18" s="124"/>
      <c r="QTG18" s="124"/>
      <c r="QTH18" s="124"/>
      <c r="QTI18" s="124"/>
      <c r="QTJ18" s="124"/>
      <c r="QTK18" s="124"/>
      <c r="QTL18" s="124"/>
      <c r="QTM18" s="124"/>
      <c r="QTN18" s="124"/>
      <c r="QTO18" s="124"/>
      <c r="QTP18" s="124"/>
      <c r="QTQ18" s="124"/>
      <c r="QTR18" s="124"/>
      <c r="QTS18" s="124"/>
      <c r="QTT18" s="124"/>
      <c r="QTU18" s="124"/>
      <c r="QTV18" s="124"/>
      <c r="QTW18" s="124"/>
      <c r="QTX18" s="124"/>
      <c r="QTY18" s="124"/>
      <c r="QTZ18" s="124"/>
      <c r="QUA18" s="124"/>
      <c r="QUB18" s="124"/>
      <c r="QUC18" s="124"/>
      <c r="QUD18" s="124"/>
      <c r="QUE18" s="124"/>
      <c r="QUF18" s="124"/>
      <c r="QUG18" s="124"/>
      <c r="QUH18" s="124"/>
      <c r="QUI18" s="124"/>
      <c r="QUJ18" s="124"/>
      <c r="QUK18" s="124"/>
      <c r="QUL18" s="124"/>
      <c r="QUM18" s="124"/>
      <c r="QUN18" s="124"/>
      <c r="QUO18" s="124"/>
      <c r="QUP18" s="124"/>
      <c r="QUQ18" s="124"/>
      <c r="QUR18" s="124"/>
      <c r="QUS18" s="124"/>
      <c r="QUT18" s="124"/>
      <c r="QUU18" s="124"/>
      <c r="QUV18" s="124"/>
      <c r="QUW18" s="124"/>
      <c r="QUX18" s="124"/>
      <c r="QUY18" s="124"/>
      <c r="QUZ18" s="124"/>
      <c r="QVA18" s="124"/>
      <c r="QVB18" s="124"/>
      <c r="QVC18" s="124"/>
      <c r="QVD18" s="124"/>
      <c r="QVE18" s="124"/>
      <c r="QVF18" s="124"/>
      <c r="QVG18" s="124"/>
      <c r="QVH18" s="124"/>
      <c r="QVI18" s="124"/>
      <c r="QVJ18" s="124"/>
      <c r="QVK18" s="124"/>
      <c r="QVL18" s="124"/>
      <c r="QVM18" s="124"/>
      <c r="QVN18" s="124"/>
      <c r="QVO18" s="124"/>
      <c r="QVP18" s="124"/>
      <c r="QVQ18" s="124"/>
      <c r="QVR18" s="124"/>
      <c r="QVS18" s="124"/>
      <c r="QVT18" s="124"/>
      <c r="QVU18" s="124"/>
      <c r="QVV18" s="124"/>
      <c r="QVW18" s="124"/>
      <c r="QVX18" s="124"/>
      <c r="QVY18" s="124"/>
      <c r="QVZ18" s="124"/>
      <c r="QWA18" s="124"/>
      <c r="QWB18" s="124"/>
      <c r="QWC18" s="124"/>
      <c r="QWD18" s="124"/>
      <c r="QWE18" s="124"/>
      <c r="QWF18" s="124"/>
      <c r="QWG18" s="124"/>
      <c r="QWH18" s="124"/>
      <c r="QWI18" s="124"/>
      <c r="QWJ18" s="124"/>
      <c r="QWK18" s="124"/>
      <c r="QWL18" s="124"/>
      <c r="QWM18" s="124"/>
      <c r="QWN18" s="124"/>
      <c r="QWO18" s="124"/>
      <c r="QWP18" s="124"/>
      <c r="QWQ18" s="124"/>
      <c r="QWR18" s="124"/>
      <c r="QWS18" s="124"/>
      <c r="QWT18" s="124"/>
      <c r="QWU18" s="124"/>
      <c r="QWV18" s="124"/>
      <c r="QWW18" s="124"/>
      <c r="QWX18" s="124"/>
      <c r="QWY18" s="124"/>
      <c r="QWZ18" s="124"/>
      <c r="QXA18" s="124"/>
      <c r="QXB18" s="124"/>
      <c r="QXC18" s="124"/>
      <c r="QXD18" s="124"/>
      <c r="QXE18" s="124"/>
      <c r="QXF18" s="124"/>
      <c r="QXG18" s="124"/>
      <c r="QXH18" s="124"/>
      <c r="QXI18" s="124"/>
      <c r="QXJ18" s="124"/>
      <c r="QXK18" s="124"/>
      <c r="QXL18" s="124"/>
      <c r="QXM18" s="124"/>
      <c r="QXN18" s="124"/>
      <c r="QXO18" s="124"/>
      <c r="QXP18" s="124"/>
      <c r="QXQ18" s="124"/>
      <c r="QXR18" s="124"/>
      <c r="QXS18" s="124"/>
      <c r="QXT18" s="124"/>
      <c r="QXU18" s="124"/>
      <c r="QXV18" s="124"/>
      <c r="QXW18" s="124"/>
      <c r="QXX18" s="124"/>
      <c r="QXY18" s="124"/>
      <c r="QXZ18" s="124"/>
      <c r="QYA18" s="124"/>
      <c r="QYB18" s="124"/>
      <c r="QYC18" s="124"/>
      <c r="QYD18" s="124"/>
      <c r="QYE18" s="124"/>
      <c r="QYF18" s="124"/>
      <c r="QYG18" s="124"/>
      <c r="QYH18" s="124"/>
      <c r="QYI18" s="124"/>
      <c r="QYJ18" s="124"/>
      <c r="QYK18" s="124"/>
      <c r="QYL18" s="124"/>
      <c r="QYM18" s="124"/>
      <c r="QYN18" s="124"/>
      <c r="QYO18" s="124"/>
      <c r="QYP18" s="124"/>
      <c r="QYQ18" s="124"/>
      <c r="QYR18" s="124"/>
      <c r="QYS18" s="124"/>
      <c r="QYT18" s="124"/>
      <c r="QYU18" s="124"/>
      <c r="QYV18" s="124"/>
      <c r="QYW18" s="124"/>
      <c r="QYX18" s="124"/>
      <c r="QYY18" s="124"/>
      <c r="QYZ18" s="124"/>
      <c r="QZA18" s="124"/>
      <c r="QZB18" s="124"/>
      <c r="QZC18" s="124"/>
      <c r="QZD18" s="124"/>
      <c r="QZE18" s="124"/>
      <c r="QZF18" s="124"/>
      <c r="QZG18" s="124"/>
      <c r="QZH18" s="124"/>
      <c r="QZI18" s="124"/>
      <c r="QZJ18" s="124"/>
      <c r="QZK18" s="124"/>
      <c r="QZL18" s="124"/>
      <c r="QZM18" s="124"/>
      <c r="QZN18" s="124"/>
      <c r="QZO18" s="124"/>
      <c r="QZP18" s="124"/>
      <c r="QZQ18" s="124"/>
      <c r="QZR18" s="124"/>
      <c r="QZS18" s="124"/>
      <c r="QZT18" s="124"/>
      <c r="QZU18" s="124"/>
      <c r="QZV18" s="124"/>
      <c r="QZW18" s="124"/>
      <c r="QZX18" s="124"/>
      <c r="QZY18" s="124"/>
      <c r="QZZ18" s="124"/>
      <c r="RAA18" s="124"/>
      <c r="RAB18" s="124"/>
      <c r="RAC18" s="124"/>
      <c r="RAD18" s="124"/>
      <c r="RAE18" s="124"/>
      <c r="RAF18" s="124"/>
      <c r="RAG18" s="124"/>
      <c r="RAH18" s="124"/>
      <c r="RAI18" s="124"/>
      <c r="RAJ18" s="124"/>
      <c r="RAK18" s="124"/>
      <c r="RAL18" s="124"/>
      <c r="RAM18" s="124"/>
      <c r="RAN18" s="124"/>
      <c r="RAO18" s="124"/>
      <c r="RAP18" s="124"/>
      <c r="RAQ18" s="124"/>
      <c r="RAR18" s="124"/>
      <c r="RAS18" s="124"/>
      <c r="RAT18" s="124"/>
      <c r="RAU18" s="124"/>
      <c r="RAV18" s="124"/>
      <c r="RAW18" s="124"/>
      <c r="RAX18" s="124"/>
      <c r="RAY18" s="124"/>
      <c r="RAZ18" s="124"/>
      <c r="RBA18" s="124"/>
      <c r="RBB18" s="124"/>
      <c r="RBC18" s="124"/>
      <c r="RBD18" s="124"/>
      <c r="RBE18" s="124"/>
      <c r="RBF18" s="124"/>
      <c r="RBG18" s="124"/>
      <c r="RBH18" s="124"/>
      <c r="RBI18" s="124"/>
      <c r="RBJ18" s="124"/>
      <c r="RBK18" s="124"/>
      <c r="RBL18" s="124"/>
      <c r="RBM18" s="124"/>
      <c r="RBN18" s="124"/>
      <c r="RBO18" s="124"/>
      <c r="RBP18" s="124"/>
      <c r="RBQ18" s="124"/>
      <c r="RBR18" s="124"/>
      <c r="RBS18" s="124"/>
      <c r="RBT18" s="124"/>
      <c r="RBU18" s="124"/>
      <c r="RBV18" s="124"/>
      <c r="RBW18" s="124"/>
      <c r="RBX18" s="124"/>
      <c r="RBY18" s="124"/>
      <c r="RBZ18" s="124"/>
      <c r="RCA18" s="124"/>
      <c r="RCB18" s="124"/>
      <c r="RCC18" s="124"/>
      <c r="RCD18" s="124"/>
      <c r="RCE18" s="124"/>
      <c r="RCF18" s="124"/>
      <c r="RCG18" s="124"/>
      <c r="RCH18" s="124"/>
      <c r="RCI18" s="124"/>
      <c r="RCJ18" s="124"/>
      <c r="RCK18" s="124"/>
      <c r="RCL18" s="124"/>
      <c r="RCM18" s="124"/>
      <c r="RCN18" s="124"/>
      <c r="RCO18" s="124"/>
      <c r="RCP18" s="124"/>
      <c r="RCQ18" s="124"/>
      <c r="RCR18" s="124"/>
      <c r="RCS18" s="124"/>
      <c r="RCT18" s="124"/>
      <c r="RCU18" s="124"/>
      <c r="RCV18" s="124"/>
      <c r="RCW18" s="124"/>
      <c r="RCX18" s="124"/>
      <c r="RCY18" s="124"/>
      <c r="RCZ18" s="124"/>
      <c r="RDA18" s="124"/>
      <c r="RDB18" s="124"/>
      <c r="RDC18" s="124"/>
      <c r="RDD18" s="124"/>
      <c r="RDE18" s="124"/>
      <c r="RDF18" s="124"/>
      <c r="RDG18" s="124"/>
      <c r="RDH18" s="124"/>
      <c r="RDI18" s="124"/>
      <c r="RDJ18" s="124"/>
      <c r="RDK18" s="124"/>
      <c r="RDL18" s="124"/>
      <c r="RDM18" s="124"/>
      <c r="RDN18" s="124"/>
      <c r="RDO18" s="124"/>
      <c r="RDP18" s="124"/>
      <c r="RDQ18" s="124"/>
      <c r="RDR18" s="124"/>
      <c r="RDS18" s="124"/>
      <c r="RDT18" s="124"/>
      <c r="RDU18" s="124"/>
      <c r="RDV18" s="124"/>
      <c r="RDW18" s="124"/>
      <c r="RDX18" s="124"/>
      <c r="RDY18" s="124"/>
      <c r="RDZ18" s="124"/>
      <c r="REA18" s="124"/>
      <c r="REB18" s="124"/>
      <c r="REC18" s="124"/>
      <c r="RED18" s="124"/>
      <c r="REE18" s="124"/>
      <c r="REF18" s="124"/>
      <c r="REG18" s="124"/>
      <c r="REH18" s="124"/>
      <c r="REI18" s="124"/>
      <c r="REJ18" s="124"/>
      <c r="REK18" s="124"/>
      <c r="REL18" s="124"/>
      <c r="REM18" s="124"/>
      <c r="REN18" s="124"/>
      <c r="REO18" s="124"/>
      <c r="REP18" s="124"/>
      <c r="REQ18" s="124"/>
      <c r="RER18" s="124"/>
      <c r="RES18" s="124"/>
      <c r="RET18" s="124"/>
      <c r="REU18" s="124"/>
      <c r="REV18" s="124"/>
      <c r="REW18" s="124"/>
      <c r="REX18" s="124"/>
      <c r="REY18" s="124"/>
      <c r="REZ18" s="124"/>
      <c r="RFA18" s="124"/>
      <c r="RFB18" s="124"/>
      <c r="RFC18" s="124"/>
      <c r="RFD18" s="124"/>
      <c r="RFE18" s="124"/>
      <c r="RFF18" s="124"/>
      <c r="RFG18" s="124"/>
      <c r="RFH18" s="124"/>
      <c r="RFI18" s="124"/>
      <c r="RFJ18" s="124"/>
      <c r="RFK18" s="124"/>
      <c r="RFL18" s="124"/>
      <c r="RFM18" s="124"/>
      <c r="RFN18" s="124"/>
      <c r="RFO18" s="124"/>
      <c r="RFP18" s="124"/>
      <c r="RFQ18" s="124"/>
      <c r="RFR18" s="124"/>
      <c r="RFS18" s="124"/>
      <c r="RFT18" s="124"/>
      <c r="RFU18" s="124"/>
      <c r="RFV18" s="124"/>
      <c r="RFW18" s="124"/>
      <c r="RFX18" s="124"/>
      <c r="RFY18" s="124"/>
      <c r="RFZ18" s="124"/>
      <c r="RGA18" s="124"/>
      <c r="RGB18" s="124"/>
      <c r="RGC18" s="124"/>
      <c r="RGD18" s="124"/>
      <c r="RGE18" s="124"/>
      <c r="RGF18" s="124"/>
      <c r="RGG18" s="124"/>
      <c r="RGH18" s="124"/>
      <c r="RGI18" s="124"/>
      <c r="RGJ18" s="124"/>
      <c r="RGK18" s="124"/>
      <c r="RGL18" s="124"/>
      <c r="RGM18" s="124"/>
      <c r="RGN18" s="124"/>
      <c r="RGO18" s="124"/>
      <c r="RGP18" s="124"/>
      <c r="RGQ18" s="124"/>
      <c r="RGR18" s="124"/>
      <c r="RGS18" s="124"/>
      <c r="RGT18" s="124"/>
      <c r="RGU18" s="124"/>
      <c r="RGV18" s="124"/>
      <c r="RGW18" s="124"/>
      <c r="RGX18" s="124"/>
      <c r="RGY18" s="124"/>
      <c r="RGZ18" s="124"/>
      <c r="RHA18" s="124"/>
      <c r="RHB18" s="124"/>
      <c r="RHC18" s="124"/>
      <c r="RHD18" s="124"/>
      <c r="RHE18" s="124"/>
      <c r="RHF18" s="124"/>
      <c r="RHG18" s="124"/>
      <c r="RHH18" s="124"/>
      <c r="RHI18" s="124"/>
      <c r="RHJ18" s="124"/>
      <c r="RHK18" s="124"/>
      <c r="RHL18" s="124"/>
      <c r="RHM18" s="124"/>
      <c r="RHN18" s="124"/>
      <c r="RHO18" s="124"/>
      <c r="RHP18" s="124"/>
      <c r="RHQ18" s="124"/>
      <c r="RHR18" s="124"/>
      <c r="RHS18" s="124"/>
      <c r="RHT18" s="124"/>
      <c r="RHU18" s="124"/>
      <c r="RHV18" s="124"/>
      <c r="RHW18" s="124"/>
      <c r="RHX18" s="124"/>
      <c r="RHY18" s="124"/>
      <c r="RHZ18" s="124"/>
      <c r="RIA18" s="124"/>
      <c r="RIB18" s="124"/>
      <c r="RIC18" s="124"/>
      <c r="RID18" s="124"/>
      <c r="RIE18" s="124"/>
      <c r="RIF18" s="124"/>
      <c r="RIG18" s="124"/>
      <c r="RIH18" s="124"/>
      <c r="RII18" s="124"/>
      <c r="RIJ18" s="124"/>
      <c r="RIK18" s="124"/>
      <c r="RIL18" s="124"/>
      <c r="RIM18" s="124"/>
      <c r="RIN18" s="124"/>
      <c r="RIO18" s="124"/>
      <c r="RIP18" s="124"/>
      <c r="RIQ18" s="124"/>
      <c r="RIR18" s="124"/>
      <c r="RIS18" s="124"/>
      <c r="RIT18" s="124"/>
      <c r="RIU18" s="124"/>
      <c r="RIV18" s="124"/>
      <c r="RIW18" s="124"/>
      <c r="RIX18" s="124"/>
      <c r="RIY18" s="124"/>
      <c r="RIZ18" s="124"/>
      <c r="RJA18" s="124"/>
      <c r="RJB18" s="124"/>
      <c r="RJC18" s="124"/>
      <c r="RJD18" s="124"/>
      <c r="RJE18" s="124"/>
      <c r="RJF18" s="124"/>
      <c r="RJG18" s="124"/>
      <c r="RJH18" s="124"/>
      <c r="RJI18" s="124"/>
      <c r="RJJ18" s="124"/>
      <c r="RJK18" s="124"/>
      <c r="RJL18" s="124"/>
      <c r="RJM18" s="124"/>
      <c r="RJN18" s="124"/>
      <c r="RJO18" s="124"/>
      <c r="RJP18" s="124"/>
      <c r="RJQ18" s="124"/>
      <c r="RJR18" s="124"/>
      <c r="RJS18" s="124"/>
      <c r="RJT18" s="124"/>
      <c r="RJU18" s="124"/>
      <c r="RJV18" s="124"/>
      <c r="RJW18" s="124"/>
      <c r="RJX18" s="124"/>
      <c r="RJY18" s="124"/>
      <c r="RJZ18" s="124"/>
      <c r="RKA18" s="124"/>
      <c r="RKB18" s="124"/>
      <c r="RKC18" s="124"/>
      <c r="RKD18" s="124"/>
      <c r="RKE18" s="124"/>
      <c r="RKF18" s="124"/>
      <c r="RKG18" s="124"/>
      <c r="RKH18" s="124"/>
      <c r="RKI18" s="124"/>
      <c r="RKJ18" s="124"/>
      <c r="RKK18" s="124"/>
      <c r="RKL18" s="124"/>
      <c r="RKM18" s="124"/>
      <c r="RKN18" s="124"/>
      <c r="RKO18" s="124"/>
      <c r="RKP18" s="124"/>
      <c r="RKQ18" s="124"/>
      <c r="RKR18" s="124"/>
      <c r="RKS18" s="124"/>
      <c r="RKT18" s="124"/>
      <c r="RKU18" s="124"/>
      <c r="RKV18" s="124"/>
      <c r="RKW18" s="124"/>
      <c r="RKX18" s="124"/>
      <c r="RKY18" s="124"/>
      <c r="RKZ18" s="124"/>
      <c r="RLA18" s="124"/>
      <c r="RLB18" s="124"/>
      <c r="RLC18" s="124"/>
      <c r="RLD18" s="124"/>
      <c r="RLE18" s="124"/>
      <c r="RLF18" s="124"/>
      <c r="RLG18" s="124"/>
      <c r="RLH18" s="124"/>
      <c r="RLI18" s="124"/>
      <c r="RLJ18" s="124"/>
      <c r="RLK18" s="124"/>
      <c r="RLL18" s="124"/>
      <c r="RLM18" s="124"/>
      <c r="RLN18" s="124"/>
      <c r="RLO18" s="124"/>
      <c r="RLP18" s="124"/>
      <c r="RLQ18" s="124"/>
      <c r="RLR18" s="124"/>
      <c r="RLS18" s="124"/>
      <c r="RLT18" s="124"/>
      <c r="RLU18" s="124"/>
      <c r="RLV18" s="124"/>
      <c r="RLW18" s="124"/>
      <c r="RLX18" s="124"/>
      <c r="RLY18" s="124"/>
      <c r="RLZ18" s="124"/>
      <c r="RMA18" s="124"/>
      <c r="RMB18" s="124"/>
      <c r="RMC18" s="124"/>
      <c r="RMD18" s="124"/>
      <c r="RME18" s="124"/>
      <c r="RMF18" s="124"/>
      <c r="RMG18" s="124"/>
      <c r="RMH18" s="124"/>
      <c r="RMI18" s="124"/>
      <c r="RMJ18" s="124"/>
      <c r="RMK18" s="124"/>
      <c r="RML18" s="124"/>
      <c r="RMM18" s="124"/>
      <c r="RMN18" s="124"/>
      <c r="RMO18" s="124"/>
      <c r="RMP18" s="124"/>
      <c r="RMQ18" s="124"/>
      <c r="RMR18" s="124"/>
      <c r="RMS18" s="124"/>
      <c r="RMT18" s="124"/>
      <c r="RMU18" s="124"/>
      <c r="RMV18" s="124"/>
      <c r="RMW18" s="124"/>
      <c r="RMX18" s="124"/>
      <c r="RMY18" s="124"/>
      <c r="RMZ18" s="124"/>
      <c r="RNA18" s="124"/>
      <c r="RNB18" s="124"/>
      <c r="RNC18" s="124"/>
      <c r="RND18" s="124"/>
      <c r="RNE18" s="124"/>
      <c r="RNF18" s="124"/>
      <c r="RNG18" s="124"/>
      <c r="RNH18" s="124"/>
      <c r="RNI18" s="124"/>
      <c r="RNJ18" s="124"/>
      <c r="RNK18" s="124"/>
      <c r="RNL18" s="124"/>
      <c r="RNM18" s="124"/>
      <c r="RNN18" s="124"/>
      <c r="RNO18" s="124"/>
      <c r="RNP18" s="124"/>
      <c r="RNQ18" s="124"/>
      <c r="RNR18" s="124"/>
      <c r="RNS18" s="124"/>
      <c r="RNT18" s="124"/>
      <c r="RNU18" s="124"/>
      <c r="RNV18" s="124"/>
      <c r="RNW18" s="124"/>
      <c r="RNX18" s="124"/>
      <c r="RNY18" s="124"/>
      <c r="RNZ18" s="124"/>
      <c r="ROA18" s="124"/>
      <c r="ROB18" s="124"/>
      <c r="ROC18" s="124"/>
      <c r="ROD18" s="124"/>
      <c r="ROE18" s="124"/>
      <c r="ROF18" s="124"/>
      <c r="ROG18" s="124"/>
      <c r="ROH18" s="124"/>
      <c r="ROI18" s="124"/>
      <c r="ROJ18" s="124"/>
      <c r="ROK18" s="124"/>
      <c r="ROL18" s="124"/>
      <c r="ROM18" s="124"/>
      <c r="RON18" s="124"/>
      <c r="ROO18" s="124"/>
      <c r="ROP18" s="124"/>
      <c r="ROQ18" s="124"/>
      <c r="ROR18" s="124"/>
      <c r="ROS18" s="124"/>
      <c r="ROT18" s="124"/>
      <c r="ROU18" s="124"/>
      <c r="ROV18" s="124"/>
      <c r="ROW18" s="124"/>
      <c r="ROX18" s="124"/>
      <c r="ROY18" s="124"/>
      <c r="ROZ18" s="124"/>
      <c r="RPA18" s="124"/>
      <c r="RPB18" s="124"/>
      <c r="RPC18" s="124"/>
      <c r="RPD18" s="124"/>
      <c r="RPE18" s="124"/>
      <c r="RPF18" s="124"/>
      <c r="RPG18" s="124"/>
      <c r="RPH18" s="124"/>
      <c r="RPI18" s="124"/>
      <c r="RPJ18" s="124"/>
      <c r="RPK18" s="124"/>
      <c r="RPL18" s="124"/>
      <c r="RPM18" s="124"/>
      <c r="RPN18" s="124"/>
      <c r="RPO18" s="124"/>
      <c r="RPP18" s="124"/>
      <c r="RPQ18" s="124"/>
      <c r="RPR18" s="124"/>
      <c r="RPS18" s="124"/>
      <c r="RPT18" s="124"/>
      <c r="RPU18" s="124"/>
      <c r="RPV18" s="124"/>
      <c r="RPW18" s="124"/>
      <c r="RPX18" s="124"/>
      <c r="RPY18" s="124"/>
      <c r="RPZ18" s="124"/>
      <c r="RQA18" s="124"/>
      <c r="RQB18" s="124"/>
      <c r="RQC18" s="124"/>
      <c r="RQD18" s="124"/>
      <c r="RQE18" s="124"/>
      <c r="RQF18" s="124"/>
      <c r="RQG18" s="124"/>
      <c r="RQH18" s="124"/>
      <c r="RQI18" s="124"/>
      <c r="RQJ18" s="124"/>
      <c r="RQK18" s="124"/>
      <c r="RQL18" s="124"/>
      <c r="RQM18" s="124"/>
      <c r="RQN18" s="124"/>
      <c r="RQO18" s="124"/>
      <c r="RQP18" s="124"/>
      <c r="RQQ18" s="124"/>
      <c r="RQR18" s="124"/>
      <c r="RQS18" s="124"/>
      <c r="RQT18" s="124"/>
      <c r="RQU18" s="124"/>
      <c r="RQV18" s="124"/>
      <c r="RQW18" s="124"/>
      <c r="RQX18" s="124"/>
      <c r="RQY18" s="124"/>
      <c r="RQZ18" s="124"/>
      <c r="RRA18" s="124"/>
      <c r="RRB18" s="124"/>
      <c r="RRC18" s="124"/>
      <c r="RRD18" s="124"/>
      <c r="RRE18" s="124"/>
      <c r="RRF18" s="124"/>
      <c r="RRG18" s="124"/>
      <c r="RRH18" s="124"/>
      <c r="RRI18" s="124"/>
      <c r="RRJ18" s="124"/>
      <c r="RRK18" s="124"/>
      <c r="RRL18" s="124"/>
      <c r="RRM18" s="124"/>
      <c r="RRN18" s="124"/>
      <c r="RRO18" s="124"/>
      <c r="RRP18" s="124"/>
      <c r="RRQ18" s="124"/>
      <c r="RRR18" s="124"/>
      <c r="RRS18" s="124"/>
      <c r="RRT18" s="124"/>
      <c r="RRU18" s="124"/>
      <c r="RRV18" s="124"/>
      <c r="RRW18" s="124"/>
      <c r="RRX18" s="124"/>
      <c r="RRY18" s="124"/>
      <c r="RRZ18" s="124"/>
      <c r="RSA18" s="124"/>
      <c r="RSB18" s="124"/>
      <c r="RSC18" s="124"/>
      <c r="RSD18" s="124"/>
      <c r="RSE18" s="124"/>
      <c r="RSF18" s="124"/>
      <c r="RSG18" s="124"/>
      <c r="RSH18" s="124"/>
      <c r="RSI18" s="124"/>
      <c r="RSJ18" s="124"/>
      <c r="RSK18" s="124"/>
      <c r="RSL18" s="124"/>
      <c r="RSM18" s="124"/>
      <c r="RSN18" s="124"/>
      <c r="RSO18" s="124"/>
      <c r="RSP18" s="124"/>
      <c r="RSQ18" s="124"/>
      <c r="RSR18" s="124"/>
      <c r="RSS18" s="124"/>
      <c r="RST18" s="124"/>
      <c r="RSU18" s="124"/>
      <c r="RSV18" s="124"/>
      <c r="RSW18" s="124"/>
      <c r="RSX18" s="124"/>
      <c r="RSY18" s="124"/>
      <c r="RSZ18" s="124"/>
      <c r="RTA18" s="124"/>
      <c r="RTB18" s="124"/>
      <c r="RTC18" s="124"/>
      <c r="RTD18" s="124"/>
      <c r="RTE18" s="124"/>
      <c r="RTF18" s="124"/>
      <c r="RTG18" s="124"/>
      <c r="RTH18" s="124"/>
      <c r="RTI18" s="124"/>
      <c r="RTJ18" s="124"/>
      <c r="RTK18" s="124"/>
      <c r="RTL18" s="124"/>
      <c r="RTM18" s="124"/>
      <c r="RTN18" s="124"/>
      <c r="RTO18" s="124"/>
      <c r="RTP18" s="124"/>
      <c r="RTQ18" s="124"/>
      <c r="RTR18" s="124"/>
      <c r="RTS18" s="124"/>
      <c r="RTT18" s="124"/>
      <c r="RTU18" s="124"/>
      <c r="RTV18" s="124"/>
      <c r="RTW18" s="124"/>
      <c r="RTX18" s="124"/>
      <c r="RTY18" s="124"/>
      <c r="RTZ18" s="124"/>
      <c r="RUA18" s="124"/>
      <c r="RUB18" s="124"/>
      <c r="RUC18" s="124"/>
      <c r="RUD18" s="124"/>
      <c r="RUE18" s="124"/>
      <c r="RUF18" s="124"/>
      <c r="RUG18" s="124"/>
      <c r="RUH18" s="124"/>
      <c r="RUI18" s="124"/>
      <c r="RUJ18" s="124"/>
      <c r="RUK18" s="124"/>
      <c r="RUL18" s="124"/>
      <c r="RUM18" s="124"/>
      <c r="RUN18" s="124"/>
      <c r="RUO18" s="124"/>
      <c r="RUP18" s="124"/>
      <c r="RUQ18" s="124"/>
      <c r="RUR18" s="124"/>
      <c r="RUS18" s="124"/>
      <c r="RUT18" s="124"/>
      <c r="RUU18" s="124"/>
      <c r="RUV18" s="124"/>
      <c r="RUW18" s="124"/>
      <c r="RUX18" s="124"/>
      <c r="RUY18" s="124"/>
      <c r="RUZ18" s="124"/>
      <c r="RVA18" s="124"/>
      <c r="RVB18" s="124"/>
      <c r="RVC18" s="124"/>
      <c r="RVD18" s="124"/>
      <c r="RVE18" s="124"/>
      <c r="RVF18" s="124"/>
      <c r="RVG18" s="124"/>
      <c r="RVH18" s="124"/>
      <c r="RVI18" s="124"/>
      <c r="RVJ18" s="124"/>
      <c r="RVK18" s="124"/>
      <c r="RVL18" s="124"/>
      <c r="RVM18" s="124"/>
      <c r="RVN18" s="124"/>
      <c r="RVO18" s="124"/>
      <c r="RVP18" s="124"/>
      <c r="RVQ18" s="124"/>
      <c r="RVR18" s="124"/>
      <c r="RVS18" s="124"/>
      <c r="RVT18" s="124"/>
      <c r="RVU18" s="124"/>
      <c r="RVV18" s="124"/>
      <c r="RVW18" s="124"/>
      <c r="RVX18" s="124"/>
      <c r="RVY18" s="124"/>
      <c r="RVZ18" s="124"/>
      <c r="RWA18" s="124"/>
      <c r="RWB18" s="124"/>
      <c r="RWC18" s="124"/>
      <c r="RWD18" s="124"/>
      <c r="RWE18" s="124"/>
      <c r="RWF18" s="124"/>
      <c r="RWG18" s="124"/>
      <c r="RWH18" s="124"/>
      <c r="RWI18" s="124"/>
      <c r="RWJ18" s="124"/>
      <c r="RWK18" s="124"/>
      <c r="RWL18" s="124"/>
      <c r="RWM18" s="124"/>
      <c r="RWN18" s="124"/>
      <c r="RWO18" s="124"/>
      <c r="RWP18" s="124"/>
      <c r="RWQ18" s="124"/>
      <c r="RWR18" s="124"/>
      <c r="RWS18" s="124"/>
      <c r="RWT18" s="124"/>
      <c r="RWU18" s="124"/>
      <c r="RWV18" s="124"/>
      <c r="RWW18" s="124"/>
      <c r="RWX18" s="124"/>
      <c r="RWY18" s="124"/>
      <c r="RWZ18" s="124"/>
      <c r="RXA18" s="124"/>
      <c r="RXB18" s="124"/>
      <c r="RXC18" s="124"/>
      <c r="RXD18" s="124"/>
      <c r="RXE18" s="124"/>
      <c r="RXF18" s="124"/>
      <c r="RXG18" s="124"/>
      <c r="RXH18" s="124"/>
      <c r="RXI18" s="124"/>
      <c r="RXJ18" s="124"/>
      <c r="RXK18" s="124"/>
      <c r="RXL18" s="124"/>
      <c r="RXM18" s="124"/>
      <c r="RXN18" s="124"/>
      <c r="RXO18" s="124"/>
      <c r="RXP18" s="124"/>
      <c r="RXQ18" s="124"/>
      <c r="RXR18" s="124"/>
      <c r="RXS18" s="124"/>
      <c r="RXT18" s="124"/>
      <c r="RXU18" s="124"/>
      <c r="RXV18" s="124"/>
      <c r="RXW18" s="124"/>
      <c r="RXX18" s="124"/>
      <c r="RXY18" s="124"/>
      <c r="RXZ18" s="124"/>
      <c r="RYA18" s="124"/>
      <c r="RYB18" s="124"/>
      <c r="RYC18" s="124"/>
      <c r="RYD18" s="124"/>
      <c r="RYE18" s="124"/>
      <c r="RYF18" s="124"/>
      <c r="RYG18" s="124"/>
      <c r="RYH18" s="124"/>
      <c r="RYI18" s="124"/>
      <c r="RYJ18" s="124"/>
      <c r="RYK18" s="124"/>
      <c r="RYL18" s="124"/>
      <c r="RYM18" s="124"/>
      <c r="RYN18" s="124"/>
      <c r="RYO18" s="124"/>
      <c r="RYP18" s="124"/>
      <c r="RYQ18" s="124"/>
      <c r="RYR18" s="124"/>
      <c r="RYS18" s="124"/>
      <c r="RYT18" s="124"/>
      <c r="RYU18" s="124"/>
      <c r="RYV18" s="124"/>
      <c r="RYW18" s="124"/>
      <c r="RYX18" s="124"/>
      <c r="RYY18" s="124"/>
      <c r="RYZ18" s="124"/>
      <c r="RZA18" s="124"/>
      <c r="RZB18" s="124"/>
      <c r="RZC18" s="124"/>
      <c r="RZD18" s="124"/>
      <c r="RZE18" s="124"/>
      <c r="RZF18" s="124"/>
      <c r="RZG18" s="124"/>
      <c r="RZH18" s="124"/>
      <c r="RZI18" s="124"/>
      <c r="RZJ18" s="124"/>
      <c r="RZK18" s="124"/>
      <c r="RZL18" s="124"/>
      <c r="RZM18" s="124"/>
      <c r="RZN18" s="124"/>
      <c r="RZO18" s="124"/>
      <c r="RZP18" s="124"/>
      <c r="RZQ18" s="124"/>
      <c r="RZR18" s="124"/>
      <c r="RZS18" s="124"/>
      <c r="RZT18" s="124"/>
      <c r="RZU18" s="124"/>
      <c r="RZV18" s="124"/>
      <c r="RZW18" s="124"/>
      <c r="RZX18" s="124"/>
      <c r="RZY18" s="124"/>
      <c r="RZZ18" s="124"/>
      <c r="SAA18" s="124"/>
      <c r="SAB18" s="124"/>
      <c r="SAC18" s="124"/>
      <c r="SAD18" s="124"/>
      <c r="SAE18" s="124"/>
      <c r="SAF18" s="124"/>
      <c r="SAG18" s="124"/>
      <c r="SAH18" s="124"/>
      <c r="SAI18" s="124"/>
      <c r="SAJ18" s="124"/>
      <c r="SAK18" s="124"/>
      <c r="SAL18" s="124"/>
      <c r="SAM18" s="124"/>
      <c r="SAN18" s="124"/>
      <c r="SAO18" s="124"/>
      <c r="SAP18" s="124"/>
      <c r="SAQ18" s="124"/>
      <c r="SAR18" s="124"/>
      <c r="SAS18" s="124"/>
      <c r="SAT18" s="124"/>
      <c r="SAU18" s="124"/>
      <c r="SAV18" s="124"/>
      <c r="SAW18" s="124"/>
      <c r="SAX18" s="124"/>
      <c r="SAY18" s="124"/>
      <c r="SAZ18" s="124"/>
      <c r="SBA18" s="124"/>
      <c r="SBB18" s="124"/>
      <c r="SBC18" s="124"/>
      <c r="SBD18" s="124"/>
      <c r="SBE18" s="124"/>
      <c r="SBF18" s="124"/>
      <c r="SBG18" s="124"/>
      <c r="SBH18" s="124"/>
      <c r="SBI18" s="124"/>
      <c r="SBJ18" s="124"/>
      <c r="SBK18" s="124"/>
      <c r="SBL18" s="124"/>
      <c r="SBM18" s="124"/>
      <c r="SBN18" s="124"/>
      <c r="SBO18" s="124"/>
      <c r="SBP18" s="124"/>
      <c r="SBQ18" s="124"/>
      <c r="SBR18" s="124"/>
      <c r="SBS18" s="124"/>
      <c r="SBT18" s="124"/>
      <c r="SBU18" s="124"/>
      <c r="SBV18" s="124"/>
      <c r="SBW18" s="124"/>
      <c r="SBX18" s="124"/>
      <c r="SBY18" s="124"/>
      <c r="SBZ18" s="124"/>
      <c r="SCA18" s="124"/>
      <c r="SCB18" s="124"/>
      <c r="SCC18" s="124"/>
      <c r="SCD18" s="124"/>
      <c r="SCE18" s="124"/>
      <c r="SCF18" s="124"/>
      <c r="SCG18" s="124"/>
      <c r="SCH18" s="124"/>
      <c r="SCI18" s="124"/>
      <c r="SCJ18" s="124"/>
      <c r="SCK18" s="124"/>
      <c r="SCL18" s="124"/>
      <c r="SCM18" s="124"/>
      <c r="SCN18" s="124"/>
      <c r="SCO18" s="124"/>
      <c r="SCP18" s="124"/>
      <c r="SCQ18" s="124"/>
      <c r="SCR18" s="124"/>
      <c r="SCS18" s="124"/>
      <c r="SCT18" s="124"/>
      <c r="SCU18" s="124"/>
      <c r="SCV18" s="124"/>
      <c r="SCW18" s="124"/>
      <c r="SCX18" s="124"/>
      <c r="SCY18" s="124"/>
      <c r="SCZ18" s="124"/>
      <c r="SDA18" s="124"/>
      <c r="SDB18" s="124"/>
      <c r="SDC18" s="124"/>
      <c r="SDD18" s="124"/>
      <c r="SDE18" s="124"/>
      <c r="SDF18" s="124"/>
      <c r="SDG18" s="124"/>
      <c r="SDH18" s="124"/>
      <c r="SDI18" s="124"/>
      <c r="SDJ18" s="124"/>
      <c r="SDK18" s="124"/>
      <c r="SDL18" s="124"/>
      <c r="SDM18" s="124"/>
      <c r="SDN18" s="124"/>
      <c r="SDO18" s="124"/>
      <c r="SDP18" s="124"/>
      <c r="SDQ18" s="124"/>
      <c r="SDR18" s="124"/>
      <c r="SDS18" s="124"/>
      <c r="SDT18" s="124"/>
      <c r="SDU18" s="124"/>
      <c r="SDV18" s="124"/>
      <c r="SDW18" s="124"/>
      <c r="SDX18" s="124"/>
      <c r="SDY18" s="124"/>
      <c r="SDZ18" s="124"/>
      <c r="SEA18" s="124"/>
      <c r="SEB18" s="124"/>
      <c r="SEC18" s="124"/>
      <c r="SED18" s="124"/>
      <c r="SEE18" s="124"/>
      <c r="SEF18" s="124"/>
      <c r="SEG18" s="124"/>
      <c r="SEH18" s="124"/>
      <c r="SEI18" s="124"/>
      <c r="SEJ18" s="124"/>
      <c r="SEK18" s="124"/>
      <c r="SEL18" s="124"/>
      <c r="SEM18" s="124"/>
      <c r="SEN18" s="124"/>
      <c r="SEO18" s="124"/>
      <c r="SEP18" s="124"/>
      <c r="SEQ18" s="124"/>
      <c r="SER18" s="124"/>
      <c r="SES18" s="124"/>
      <c r="SET18" s="124"/>
      <c r="SEU18" s="124"/>
      <c r="SEV18" s="124"/>
      <c r="SEW18" s="124"/>
      <c r="SEX18" s="124"/>
      <c r="SEY18" s="124"/>
      <c r="SEZ18" s="124"/>
      <c r="SFA18" s="124"/>
      <c r="SFB18" s="124"/>
      <c r="SFC18" s="124"/>
      <c r="SFD18" s="124"/>
      <c r="SFE18" s="124"/>
      <c r="SFF18" s="124"/>
      <c r="SFG18" s="124"/>
      <c r="SFH18" s="124"/>
      <c r="SFI18" s="124"/>
      <c r="SFJ18" s="124"/>
      <c r="SFK18" s="124"/>
      <c r="SFL18" s="124"/>
      <c r="SFM18" s="124"/>
      <c r="SFN18" s="124"/>
      <c r="SFO18" s="124"/>
      <c r="SFP18" s="124"/>
      <c r="SFQ18" s="124"/>
      <c r="SFR18" s="124"/>
      <c r="SFS18" s="124"/>
      <c r="SFT18" s="124"/>
      <c r="SFU18" s="124"/>
      <c r="SFV18" s="124"/>
      <c r="SFW18" s="124"/>
      <c r="SFX18" s="124"/>
      <c r="SFY18" s="124"/>
      <c r="SFZ18" s="124"/>
      <c r="SGA18" s="124"/>
      <c r="SGB18" s="124"/>
      <c r="SGC18" s="124"/>
      <c r="SGD18" s="124"/>
      <c r="SGE18" s="124"/>
      <c r="SGF18" s="124"/>
      <c r="SGG18" s="124"/>
      <c r="SGH18" s="124"/>
      <c r="SGI18" s="124"/>
      <c r="SGJ18" s="124"/>
      <c r="SGK18" s="124"/>
      <c r="SGL18" s="124"/>
      <c r="SGM18" s="124"/>
      <c r="SGN18" s="124"/>
      <c r="SGO18" s="124"/>
      <c r="SGP18" s="124"/>
      <c r="SGQ18" s="124"/>
      <c r="SGR18" s="124"/>
      <c r="SGS18" s="124"/>
      <c r="SGT18" s="124"/>
      <c r="SGU18" s="124"/>
      <c r="SGV18" s="124"/>
      <c r="SGW18" s="124"/>
      <c r="SGX18" s="124"/>
      <c r="SGY18" s="124"/>
      <c r="SGZ18" s="124"/>
      <c r="SHA18" s="124"/>
      <c r="SHB18" s="124"/>
      <c r="SHC18" s="124"/>
      <c r="SHD18" s="124"/>
      <c r="SHE18" s="124"/>
      <c r="SHF18" s="124"/>
      <c r="SHG18" s="124"/>
      <c r="SHH18" s="124"/>
      <c r="SHI18" s="124"/>
      <c r="SHJ18" s="124"/>
      <c r="SHK18" s="124"/>
      <c r="SHL18" s="124"/>
      <c r="SHM18" s="124"/>
      <c r="SHN18" s="124"/>
      <c r="SHO18" s="124"/>
      <c r="SHP18" s="124"/>
      <c r="SHQ18" s="124"/>
      <c r="SHR18" s="124"/>
      <c r="SHS18" s="124"/>
      <c r="SHT18" s="124"/>
      <c r="SHU18" s="124"/>
      <c r="SHV18" s="124"/>
      <c r="SHW18" s="124"/>
      <c r="SHX18" s="124"/>
      <c r="SHY18" s="124"/>
      <c r="SHZ18" s="124"/>
      <c r="SIA18" s="124"/>
      <c r="SIB18" s="124"/>
      <c r="SIC18" s="124"/>
      <c r="SID18" s="124"/>
      <c r="SIE18" s="124"/>
      <c r="SIF18" s="124"/>
      <c r="SIG18" s="124"/>
      <c r="SIH18" s="124"/>
      <c r="SII18" s="124"/>
      <c r="SIJ18" s="124"/>
      <c r="SIK18" s="124"/>
      <c r="SIL18" s="124"/>
      <c r="SIM18" s="124"/>
      <c r="SIN18" s="124"/>
      <c r="SIO18" s="124"/>
      <c r="SIP18" s="124"/>
      <c r="SIQ18" s="124"/>
      <c r="SIR18" s="124"/>
      <c r="SIS18" s="124"/>
      <c r="SIT18" s="124"/>
      <c r="SIU18" s="124"/>
      <c r="SIV18" s="124"/>
      <c r="SIW18" s="124"/>
      <c r="SIX18" s="124"/>
      <c r="SIY18" s="124"/>
      <c r="SIZ18" s="124"/>
      <c r="SJA18" s="124"/>
      <c r="SJB18" s="124"/>
      <c r="SJC18" s="124"/>
      <c r="SJD18" s="124"/>
      <c r="SJE18" s="124"/>
      <c r="SJF18" s="124"/>
      <c r="SJG18" s="124"/>
      <c r="SJH18" s="124"/>
      <c r="SJI18" s="124"/>
      <c r="SJJ18" s="124"/>
      <c r="SJK18" s="124"/>
      <c r="SJL18" s="124"/>
      <c r="SJM18" s="124"/>
      <c r="SJN18" s="124"/>
      <c r="SJO18" s="124"/>
      <c r="SJP18" s="124"/>
      <c r="SJQ18" s="124"/>
      <c r="SJR18" s="124"/>
      <c r="SJS18" s="124"/>
      <c r="SJT18" s="124"/>
      <c r="SJU18" s="124"/>
      <c r="SJV18" s="124"/>
      <c r="SJW18" s="124"/>
      <c r="SJX18" s="124"/>
      <c r="SJY18" s="124"/>
      <c r="SJZ18" s="124"/>
      <c r="SKA18" s="124"/>
      <c r="SKB18" s="124"/>
      <c r="SKC18" s="124"/>
      <c r="SKD18" s="124"/>
      <c r="SKE18" s="124"/>
      <c r="SKF18" s="124"/>
      <c r="SKG18" s="124"/>
      <c r="SKH18" s="124"/>
      <c r="SKI18" s="124"/>
      <c r="SKJ18" s="124"/>
      <c r="SKK18" s="124"/>
      <c r="SKL18" s="124"/>
      <c r="SKM18" s="124"/>
      <c r="SKN18" s="124"/>
      <c r="SKO18" s="124"/>
      <c r="SKP18" s="124"/>
      <c r="SKQ18" s="124"/>
      <c r="SKR18" s="124"/>
      <c r="SKS18" s="124"/>
      <c r="SKT18" s="124"/>
      <c r="SKU18" s="124"/>
      <c r="SKV18" s="124"/>
      <c r="SKW18" s="124"/>
      <c r="SKX18" s="124"/>
      <c r="SKY18" s="124"/>
      <c r="SKZ18" s="124"/>
      <c r="SLA18" s="124"/>
      <c r="SLB18" s="124"/>
      <c r="SLC18" s="124"/>
      <c r="SLD18" s="124"/>
      <c r="SLE18" s="124"/>
      <c r="SLF18" s="124"/>
      <c r="SLG18" s="124"/>
      <c r="SLH18" s="124"/>
      <c r="SLI18" s="124"/>
      <c r="SLJ18" s="124"/>
      <c r="SLK18" s="124"/>
      <c r="SLL18" s="124"/>
      <c r="SLM18" s="124"/>
      <c r="SLN18" s="124"/>
      <c r="SLO18" s="124"/>
      <c r="SLP18" s="124"/>
      <c r="SLQ18" s="124"/>
      <c r="SLR18" s="124"/>
      <c r="SLS18" s="124"/>
      <c r="SLT18" s="124"/>
      <c r="SLU18" s="124"/>
      <c r="SLV18" s="124"/>
      <c r="SLW18" s="124"/>
      <c r="SLX18" s="124"/>
      <c r="SLY18" s="124"/>
      <c r="SLZ18" s="124"/>
      <c r="SMA18" s="124"/>
      <c r="SMB18" s="124"/>
      <c r="SMC18" s="124"/>
      <c r="SMD18" s="124"/>
      <c r="SME18" s="124"/>
      <c r="SMF18" s="124"/>
      <c r="SMG18" s="124"/>
      <c r="SMH18" s="124"/>
      <c r="SMI18" s="124"/>
      <c r="SMJ18" s="124"/>
      <c r="SMK18" s="124"/>
      <c r="SML18" s="124"/>
      <c r="SMM18" s="124"/>
      <c r="SMN18" s="124"/>
      <c r="SMO18" s="124"/>
      <c r="SMP18" s="124"/>
      <c r="SMQ18" s="124"/>
      <c r="SMR18" s="124"/>
      <c r="SMS18" s="124"/>
      <c r="SMT18" s="124"/>
      <c r="SMU18" s="124"/>
      <c r="SMV18" s="124"/>
      <c r="SMW18" s="124"/>
      <c r="SMX18" s="124"/>
      <c r="SMY18" s="124"/>
      <c r="SMZ18" s="124"/>
      <c r="SNA18" s="124"/>
      <c r="SNB18" s="124"/>
      <c r="SNC18" s="124"/>
      <c r="SND18" s="124"/>
      <c r="SNE18" s="124"/>
      <c r="SNF18" s="124"/>
      <c r="SNG18" s="124"/>
      <c r="SNH18" s="124"/>
      <c r="SNI18" s="124"/>
      <c r="SNJ18" s="124"/>
      <c r="SNK18" s="124"/>
      <c r="SNL18" s="124"/>
      <c r="SNM18" s="124"/>
      <c r="SNN18" s="124"/>
      <c r="SNO18" s="124"/>
      <c r="SNP18" s="124"/>
      <c r="SNQ18" s="124"/>
      <c r="SNR18" s="124"/>
      <c r="SNS18" s="124"/>
      <c r="SNT18" s="124"/>
      <c r="SNU18" s="124"/>
      <c r="SNV18" s="124"/>
      <c r="SNW18" s="124"/>
      <c r="SNX18" s="124"/>
      <c r="SNY18" s="124"/>
      <c r="SNZ18" s="124"/>
      <c r="SOA18" s="124"/>
      <c r="SOB18" s="124"/>
      <c r="SOC18" s="124"/>
      <c r="SOD18" s="124"/>
      <c r="SOE18" s="124"/>
      <c r="SOF18" s="124"/>
      <c r="SOG18" s="124"/>
      <c r="SOH18" s="124"/>
      <c r="SOI18" s="124"/>
      <c r="SOJ18" s="124"/>
      <c r="SOK18" s="124"/>
      <c r="SOL18" s="124"/>
      <c r="SOM18" s="124"/>
      <c r="SON18" s="124"/>
      <c r="SOO18" s="124"/>
      <c r="SOP18" s="124"/>
      <c r="SOQ18" s="124"/>
      <c r="SOR18" s="124"/>
      <c r="SOS18" s="124"/>
      <c r="SOT18" s="124"/>
      <c r="SOU18" s="124"/>
      <c r="SOV18" s="124"/>
      <c r="SOW18" s="124"/>
      <c r="SOX18" s="124"/>
      <c r="SOY18" s="124"/>
      <c r="SOZ18" s="124"/>
      <c r="SPA18" s="124"/>
      <c r="SPB18" s="124"/>
      <c r="SPC18" s="124"/>
      <c r="SPD18" s="124"/>
      <c r="SPE18" s="124"/>
      <c r="SPF18" s="124"/>
      <c r="SPG18" s="124"/>
      <c r="SPH18" s="124"/>
      <c r="SPI18" s="124"/>
      <c r="SPJ18" s="124"/>
      <c r="SPK18" s="124"/>
      <c r="SPL18" s="124"/>
      <c r="SPM18" s="124"/>
      <c r="SPN18" s="124"/>
      <c r="SPO18" s="124"/>
      <c r="SPP18" s="124"/>
      <c r="SPQ18" s="124"/>
      <c r="SPR18" s="124"/>
      <c r="SPS18" s="124"/>
      <c r="SPT18" s="124"/>
      <c r="SPU18" s="124"/>
      <c r="SPV18" s="124"/>
      <c r="SPW18" s="124"/>
      <c r="SPX18" s="124"/>
      <c r="SPY18" s="124"/>
      <c r="SPZ18" s="124"/>
      <c r="SQA18" s="124"/>
      <c r="SQB18" s="124"/>
      <c r="SQC18" s="124"/>
      <c r="SQD18" s="124"/>
      <c r="SQE18" s="124"/>
      <c r="SQF18" s="124"/>
      <c r="SQG18" s="124"/>
      <c r="SQH18" s="124"/>
      <c r="SQI18" s="124"/>
      <c r="SQJ18" s="124"/>
      <c r="SQK18" s="124"/>
      <c r="SQL18" s="124"/>
      <c r="SQM18" s="124"/>
      <c r="SQN18" s="124"/>
      <c r="SQO18" s="124"/>
      <c r="SQP18" s="124"/>
      <c r="SQQ18" s="124"/>
      <c r="SQR18" s="124"/>
      <c r="SQS18" s="124"/>
      <c r="SQT18" s="124"/>
      <c r="SQU18" s="124"/>
      <c r="SQV18" s="124"/>
      <c r="SQW18" s="124"/>
      <c r="SQX18" s="124"/>
      <c r="SQY18" s="124"/>
      <c r="SQZ18" s="124"/>
      <c r="SRA18" s="124"/>
      <c r="SRB18" s="124"/>
      <c r="SRC18" s="124"/>
      <c r="SRD18" s="124"/>
      <c r="SRE18" s="124"/>
      <c r="SRF18" s="124"/>
      <c r="SRG18" s="124"/>
      <c r="SRH18" s="124"/>
      <c r="SRI18" s="124"/>
      <c r="SRJ18" s="124"/>
      <c r="SRK18" s="124"/>
      <c r="SRL18" s="124"/>
      <c r="SRM18" s="124"/>
      <c r="SRN18" s="124"/>
      <c r="SRO18" s="124"/>
      <c r="SRP18" s="124"/>
      <c r="SRQ18" s="124"/>
      <c r="SRR18" s="124"/>
      <c r="SRS18" s="124"/>
      <c r="SRT18" s="124"/>
      <c r="SRU18" s="124"/>
      <c r="SRV18" s="124"/>
      <c r="SRW18" s="124"/>
      <c r="SRX18" s="124"/>
      <c r="SRY18" s="124"/>
      <c r="SRZ18" s="124"/>
      <c r="SSA18" s="124"/>
      <c r="SSB18" s="124"/>
      <c r="SSC18" s="124"/>
      <c r="SSD18" s="124"/>
      <c r="SSE18" s="124"/>
      <c r="SSF18" s="124"/>
      <c r="SSG18" s="124"/>
      <c r="SSH18" s="124"/>
      <c r="SSI18" s="124"/>
      <c r="SSJ18" s="124"/>
      <c r="SSK18" s="124"/>
      <c r="SSL18" s="124"/>
      <c r="SSM18" s="124"/>
      <c r="SSN18" s="124"/>
      <c r="SSO18" s="124"/>
      <c r="SSP18" s="124"/>
      <c r="SSQ18" s="124"/>
      <c r="SSR18" s="124"/>
      <c r="SSS18" s="124"/>
      <c r="SST18" s="124"/>
      <c r="SSU18" s="124"/>
      <c r="SSV18" s="124"/>
      <c r="SSW18" s="124"/>
      <c r="SSX18" s="124"/>
      <c r="SSY18" s="124"/>
      <c r="SSZ18" s="124"/>
      <c r="STA18" s="124"/>
      <c r="STB18" s="124"/>
      <c r="STC18" s="124"/>
      <c r="STD18" s="124"/>
      <c r="STE18" s="124"/>
      <c r="STF18" s="124"/>
      <c r="STG18" s="124"/>
      <c r="STH18" s="124"/>
      <c r="STI18" s="124"/>
      <c r="STJ18" s="124"/>
      <c r="STK18" s="124"/>
      <c r="STL18" s="124"/>
      <c r="STM18" s="124"/>
      <c r="STN18" s="124"/>
      <c r="STO18" s="124"/>
      <c r="STP18" s="124"/>
      <c r="STQ18" s="124"/>
      <c r="STR18" s="124"/>
      <c r="STS18" s="124"/>
      <c r="STT18" s="124"/>
      <c r="STU18" s="124"/>
      <c r="STV18" s="124"/>
      <c r="STW18" s="124"/>
      <c r="STX18" s="124"/>
      <c r="STY18" s="124"/>
      <c r="STZ18" s="124"/>
      <c r="SUA18" s="124"/>
      <c r="SUB18" s="124"/>
      <c r="SUC18" s="124"/>
      <c r="SUD18" s="124"/>
      <c r="SUE18" s="124"/>
      <c r="SUF18" s="124"/>
      <c r="SUG18" s="124"/>
      <c r="SUH18" s="124"/>
      <c r="SUI18" s="124"/>
      <c r="SUJ18" s="124"/>
      <c r="SUK18" s="124"/>
      <c r="SUL18" s="124"/>
      <c r="SUM18" s="124"/>
      <c r="SUN18" s="124"/>
      <c r="SUO18" s="124"/>
      <c r="SUP18" s="124"/>
      <c r="SUQ18" s="124"/>
      <c r="SUR18" s="124"/>
      <c r="SUS18" s="124"/>
      <c r="SUT18" s="124"/>
      <c r="SUU18" s="124"/>
      <c r="SUV18" s="124"/>
      <c r="SUW18" s="124"/>
      <c r="SUX18" s="124"/>
      <c r="SUY18" s="124"/>
      <c r="SUZ18" s="124"/>
      <c r="SVA18" s="124"/>
      <c r="SVB18" s="124"/>
      <c r="SVC18" s="124"/>
      <c r="SVD18" s="124"/>
      <c r="SVE18" s="124"/>
      <c r="SVF18" s="124"/>
      <c r="SVG18" s="124"/>
      <c r="SVH18" s="124"/>
      <c r="SVI18" s="124"/>
      <c r="SVJ18" s="124"/>
      <c r="SVK18" s="124"/>
      <c r="SVL18" s="124"/>
      <c r="SVM18" s="124"/>
      <c r="SVN18" s="124"/>
      <c r="SVO18" s="124"/>
      <c r="SVP18" s="124"/>
      <c r="SVQ18" s="124"/>
      <c r="SVR18" s="124"/>
      <c r="SVS18" s="124"/>
      <c r="SVT18" s="124"/>
      <c r="SVU18" s="124"/>
      <c r="SVV18" s="124"/>
      <c r="SVW18" s="124"/>
      <c r="SVX18" s="124"/>
      <c r="SVY18" s="124"/>
      <c r="SVZ18" s="124"/>
      <c r="SWA18" s="124"/>
      <c r="SWB18" s="124"/>
      <c r="SWC18" s="124"/>
      <c r="SWD18" s="124"/>
      <c r="SWE18" s="124"/>
      <c r="SWF18" s="124"/>
      <c r="SWG18" s="124"/>
      <c r="SWH18" s="124"/>
      <c r="SWI18" s="124"/>
      <c r="SWJ18" s="124"/>
      <c r="SWK18" s="124"/>
      <c r="SWL18" s="124"/>
      <c r="SWM18" s="124"/>
      <c r="SWN18" s="124"/>
      <c r="SWO18" s="124"/>
      <c r="SWP18" s="124"/>
      <c r="SWQ18" s="124"/>
      <c r="SWR18" s="124"/>
      <c r="SWS18" s="124"/>
      <c r="SWT18" s="124"/>
      <c r="SWU18" s="124"/>
      <c r="SWV18" s="124"/>
      <c r="SWW18" s="124"/>
      <c r="SWX18" s="124"/>
      <c r="SWY18" s="124"/>
      <c r="SWZ18" s="124"/>
      <c r="SXA18" s="124"/>
      <c r="SXB18" s="124"/>
      <c r="SXC18" s="124"/>
      <c r="SXD18" s="124"/>
      <c r="SXE18" s="124"/>
      <c r="SXF18" s="124"/>
      <c r="SXG18" s="124"/>
      <c r="SXH18" s="124"/>
      <c r="SXI18" s="124"/>
      <c r="SXJ18" s="124"/>
      <c r="SXK18" s="124"/>
      <c r="SXL18" s="124"/>
      <c r="SXM18" s="124"/>
      <c r="SXN18" s="124"/>
      <c r="SXO18" s="124"/>
      <c r="SXP18" s="124"/>
      <c r="SXQ18" s="124"/>
      <c r="SXR18" s="124"/>
      <c r="SXS18" s="124"/>
      <c r="SXT18" s="124"/>
      <c r="SXU18" s="124"/>
      <c r="SXV18" s="124"/>
      <c r="SXW18" s="124"/>
      <c r="SXX18" s="124"/>
      <c r="SXY18" s="124"/>
      <c r="SXZ18" s="124"/>
      <c r="SYA18" s="124"/>
      <c r="SYB18" s="124"/>
      <c r="SYC18" s="124"/>
      <c r="SYD18" s="124"/>
      <c r="SYE18" s="124"/>
      <c r="SYF18" s="124"/>
      <c r="SYG18" s="124"/>
      <c r="SYH18" s="124"/>
      <c r="SYI18" s="124"/>
      <c r="SYJ18" s="124"/>
      <c r="SYK18" s="124"/>
      <c r="SYL18" s="124"/>
      <c r="SYM18" s="124"/>
      <c r="SYN18" s="124"/>
      <c r="SYO18" s="124"/>
      <c r="SYP18" s="124"/>
      <c r="SYQ18" s="124"/>
      <c r="SYR18" s="124"/>
      <c r="SYS18" s="124"/>
      <c r="SYT18" s="124"/>
      <c r="SYU18" s="124"/>
      <c r="SYV18" s="124"/>
      <c r="SYW18" s="124"/>
      <c r="SYX18" s="124"/>
      <c r="SYY18" s="124"/>
      <c r="SYZ18" s="124"/>
      <c r="SZA18" s="124"/>
      <c r="SZB18" s="124"/>
      <c r="SZC18" s="124"/>
      <c r="SZD18" s="124"/>
      <c r="SZE18" s="124"/>
      <c r="SZF18" s="124"/>
      <c r="SZG18" s="124"/>
      <c r="SZH18" s="124"/>
      <c r="SZI18" s="124"/>
      <c r="SZJ18" s="124"/>
      <c r="SZK18" s="124"/>
      <c r="SZL18" s="124"/>
      <c r="SZM18" s="124"/>
      <c r="SZN18" s="124"/>
      <c r="SZO18" s="124"/>
      <c r="SZP18" s="124"/>
      <c r="SZQ18" s="124"/>
      <c r="SZR18" s="124"/>
      <c r="SZS18" s="124"/>
      <c r="SZT18" s="124"/>
      <c r="SZU18" s="124"/>
      <c r="SZV18" s="124"/>
      <c r="SZW18" s="124"/>
      <c r="SZX18" s="124"/>
      <c r="SZY18" s="124"/>
      <c r="SZZ18" s="124"/>
      <c r="TAA18" s="124"/>
      <c r="TAB18" s="124"/>
      <c r="TAC18" s="124"/>
      <c r="TAD18" s="124"/>
      <c r="TAE18" s="124"/>
      <c r="TAF18" s="124"/>
      <c r="TAG18" s="124"/>
      <c r="TAH18" s="124"/>
      <c r="TAI18" s="124"/>
      <c r="TAJ18" s="124"/>
      <c r="TAK18" s="124"/>
      <c r="TAL18" s="124"/>
      <c r="TAM18" s="124"/>
      <c r="TAN18" s="124"/>
      <c r="TAO18" s="124"/>
      <c r="TAP18" s="124"/>
      <c r="TAQ18" s="124"/>
      <c r="TAR18" s="124"/>
      <c r="TAS18" s="124"/>
      <c r="TAT18" s="124"/>
      <c r="TAU18" s="124"/>
      <c r="TAV18" s="124"/>
      <c r="TAW18" s="124"/>
      <c r="TAX18" s="124"/>
      <c r="TAY18" s="124"/>
      <c r="TAZ18" s="124"/>
      <c r="TBA18" s="124"/>
      <c r="TBB18" s="124"/>
      <c r="TBC18" s="124"/>
      <c r="TBD18" s="124"/>
      <c r="TBE18" s="124"/>
      <c r="TBF18" s="124"/>
      <c r="TBG18" s="124"/>
      <c r="TBH18" s="124"/>
      <c r="TBI18" s="124"/>
      <c r="TBJ18" s="124"/>
      <c r="TBK18" s="124"/>
      <c r="TBL18" s="124"/>
      <c r="TBM18" s="124"/>
      <c r="TBN18" s="124"/>
      <c r="TBO18" s="124"/>
      <c r="TBP18" s="124"/>
      <c r="TBQ18" s="124"/>
      <c r="TBR18" s="124"/>
      <c r="TBS18" s="124"/>
      <c r="TBT18" s="124"/>
      <c r="TBU18" s="124"/>
      <c r="TBV18" s="124"/>
      <c r="TBW18" s="124"/>
      <c r="TBX18" s="124"/>
      <c r="TBY18" s="124"/>
      <c r="TBZ18" s="124"/>
      <c r="TCA18" s="124"/>
      <c r="TCB18" s="124"/>
      <c r="TCC18" s="124"/>
      <c r="TCD18" s="124"/>
      <c r="TCE18" s="124"/>
      <c r="TCF18" s="124"/>
      <c r="TCG18" s="124"/>
      <c r="TCH18" s="124"/>
      <c r="TCI18" s="124"/>
      <c r="TCJ18" s="124"/>
      <c r="TCK18" s="124"/>
      <c r="TCL18" s="124"/>
      <c r="TCM18" s="124"/>
      <c r="TCN18" s="124"/>
      <c r="TCO18" s="124"/>
      <c r="TCP18" s="124"/>
      <c r="TCQ18" s="124"/>
      <c r="TCR18" s="124"/>
      <c r="TCS18" s="124"/>
      <c r="TCT18" s="124"/>
      <c r="TCU18" s="124"/>
      <c r="TCV18" s="124"/>
      <c r="TCW18" s="124"/>
      <c r="TCX18" s="124"/>
      <c r="TCY18" s="124"/>
      <c r="TCZ18" s="124"/>
      <c r="TDA18" s="124"/>
      <c r="TDB18" s="124"/>
      <c r="TDC18" s="124"/>
      <c r="TDD18" s="124"/>
      <c r="TDE18" s="124"/>
      <c r="TDF18" s="124"/>
      <c r="TDG18" s="124"/>
      <c r="TDH18" s="124"/>
      <c r="TDI18" s="124"/>
      <c r="TDJ18" s="124"/>
      <c r="TDK18" s="124"/>
      <c r="TDL18" s="124"/>
      <c r="TDM18" s="124"/>
      <c r="TDN18" s="124"/>
      <c r="TDO18" s="124"/>
      <c r="TDP18" s="124"/>
      <c r="TDQ18" s="124"/>
      <c r="TDR18" s="124"/>
      <c r="TDS18" s="124"/>
      <c r="TDT18" s="124"/>
      <c r="TDU18" s="124"/>
      <c r="TDV18" s="124"/>
      <c r="TDW18" s="124"/>
      <c r="TDX18" s="124"/>
      <c r="TDY18" s="124"/>
      <c r="TDZ18" s="124"/>
      <c r="TEA18" s="124"/>
      <c r="TEB18" s="124"/>
      <c r="TEC18" s="124"/>
      <c r="TED18" s="124"/>
      <c r="TEE18" s="124"/>
      <c r="TEF18" s="124"/>
      <c r="TEG18" s="124"/>
      <c r="TEH18" s="124"/>
      <c r="TEI18" s="124"/>
      <c r="TEJ18" s="124"/>
      <c r="TEK18" s="124"/>
      <c r="TEL18" s="124"/>
      <c r="TEM18" s="124"/>
      <c r="TEN18" s="124"/>
      <c r="TEO18" s="124"/>
      <c r="TEP18" s="124"/>
      <c r="TEQ18" s="124"/>
      <c r="TER18" s="124"/>
      <c r="TES18" s="124"/>
      <c r="TET18" s="124"/>
      <c r="TEU18" s="124"/>
      <c r="TEV18" s="124"/>
      <c r="TEW18" s="124"/>
      <c r="TEX18" s="124"/>
      <c r="TEY18" s="124"/>
      <c r="TEZ18" s="124"/>
      <c r="TFA18" s="124"/>
      <c r="TFB18" s="124"/>
      <c r="TFC18" s="124"/>
      <c r="TFD18" s="124"/>
      <c r="TFE18" s="124"/>
      <c r="TFF18" s="124"/>
      <c r="TFG18" s="124"/>
      <c r="TFH18" s="124"/>
      <c r="TFI18" s="124"/>
      <c r="TFJ18" s="124"/>
      <c r="TFK18" s="124"/>
      <c r="TFL18" s="124"/>
      <c r="TFM18" s="124"/>
      <c r="TFN18" s="124"/>
      <c r="TFO18" s="124"/>
      <c r="TFP18" s="124"/>
      <c r="TFQ18" s="124"/>
      <c r="TFR18" s="124"/>
      <c r="TFS18" s="124"/>
      <c r="TFT18" s="124"/>
      <c r="TFU18" s="124"/>
      <c r="TFV18" s="124"/>
      <c r="TFW18" s="124"/>
      <c r="TFX18" s="124"/>
      <c r="TFY18" s="124"/>
      <c r="TFZ18" s="124"/>
      <c r="TGA18" s="124"/>
      <c r="TGB18" s="124"/>
      <c r="TGC18" s="124"/>
      <c r="TGD18" s="124"/>
      <c r="TGE18" s="124"/>
      <c r="TGF18" s="124"/>
      <c r="TGG18" s="124"/>
      <c r="TGH18" s="124"/>
      <c r="TGI18" s="124"/>
      <c r="TGJ18" s="124"/>
      <c r="TGK18" s="124"/>
      <c r="TGL18" s="124"/>
      <c r="TGM18" s="124"/>
      <c r="TGN18" s="124"/>
      <c r="TGO18" s="124"/>
      <c r="TGP18" s="124"/>
      <c r="TGQ18" s="124"/>
      <c r="TGR18" s="124"/>
      <c r="TGS18" s="124"/>
      <c r="TGT18" s="124"/>
      <c r="TGU18" s="124"/>
      <c r="TGV18" s="124"/>
      <c r="TGW18" s="124"/>
      <c r="TGX18" s="124"/>
      <c r="TGY18" s="124"/>
      <c r="TGZ18" s="124"/>
      <c r="THA18" s="124"/>
      <c r="THB18" s="124"/>
      <c r="THC18" s="124"/>
      <c r="THD18" s="124"/>
      <c r="THE18" s="124"/>
      <c r="THF18" s="124"/>
      <c r="THG18" s="124"/>
      <c r="THH18" s="124"/>
      <c r="THI18" s="124"/>
      <c r="THJ18" s="124"/>
      <c r="THK18" s="124"/>
      <c r="THL18" s="124"/>
      <c r="THM18" s="124"/>
      <c r="THN18" s="124"/>
      <c r="THO18" s="124"/>
      <c r="THP18" s="124"/>
      <c r="THQ18" s="124"/>
      <c r="THR18" s="124"/>
      <c r="THS18" s="124"/>
      <c r="THT18" s="124"/>
      <c r="THU18" s="124"/>
      <c r="THV18" s="124"/>
      <c r="THW18" s="124"/>
      <c r="THX18" s="124"/>
      <c r="THY18" s="124"/>
      <c r="THZ18" s="124"/>
      <c r="TIA18" s="124"/>
      <c r="TIB18" s="124"/>
      <c r="TIC18" s="124"/>
      <c r="TID18" s="124"/>
      <c r="TIE18" s="124"/>
      <c r="TIF18" s="124"/>
      <c r="TIG18" s="124"/>
      <c r="TIH18" s="124"/>
      <c r="TII18" s="124"/>
      <c r="TIJ18" s="124"/>
      <c r="TIK18" s="124"/>
      <c r="TIL18" s="124"/>
      <c r="TIM18" s="124"/>
      <c r="TIN18" s="124"/>
      <c r="TIO18" s="124"/>
      <c r="TIP18" s="124"/>
      <c r="TIQ18" s="124"/>
      <c r="TIR18" s="124"/>
      <c r="TIS18" s="124"/>
      <c r="TIT18" s="124"/>
      <c r="TIU18" s="124"/>
      <c r="TIV18" s="124"/>
      <c r="TIW18" s="124"/>
      <c r="TIX18" s="124"/>
      <c r="TIY18" s="124"/>
      <c r="TIZ18" s="124"/>
      <c r="TJA18" s="124"/>
      <c r="TJB18" s="124"/>
      <c r="TJC18" s="124"/>
      <c r="TJD18" s="124"/>
      <c r="TJE18" s="124"/>
      <c r="TJF18" s="124"/>
      <c r="TJG18" s="124"/>
      <c r="TJH18" s="124"/>
      <c r="TJI18" s="124"/>
      <c r="TJJ18" s="124"/>
      <c r="TJK18" s="124"/>
      <c r="TJL18" s="124"/>
      <c r="TJM18" s="124"/>
      <c r="TJN18" s="124"/>
      <c r="TJO18" s="124"/>
      <c r="TJP18" s="124"/>
      <c r="TJQ18" s="124"/>
      <c r="TJR18" s="124"/>
      <c r="TJS18" s="124"/>
      <c r="TJT18" s="124"/>
      <c r="TJU18" s="124"/>
      <c r="TJV18" s="124"/>
      <c r="TJW18" s="124"/>
      <c r="TJX18" s="124"/>
      <c r="TJY18" s="124"/>
      <c r="TJZ18" s="124"/>
      <c r="TKA18" s="124"/>
      <c r="TKB18" s="124"/>
      <c r="TKC18" s="124"/>
      <c r="TKD18" s="124"/>
      <c r="TKE18" s="124"/>
      <c r="TKF18" s="124"/>
      <c r="TKG18" s="124"/>
      <c r="TKH18" s="124"/>
      <c r="TKI18" s="124"/>
      <c r="TKJ18" s="124"/>
      <c r="TKK18" s="124"/>
      <c r="TKL18" s="124"/>
      <c r="TKM18" s="124"/>
      <c r="TKN18" s="124"/>
      <c r="TKO18" s="124"/>
      <c r="TKP18" s="124"/>
      <c r="TKQ18" s="124"/>
      <c r="TKR18" s="124"/>
      <c r="TKS18" s="124"/>
      <c r="TKT18" s="124"/>
      <c r="TKU18" s="124"/>
      <c r="TKV18" s="124"/>
      <c r="TKW18" s="124"/>
      <c r="TKX18" s="124"/>
      <c r="TKY18" s="124"/>
      <c r="TKZ18" s="124"/>
      <c r="TLA18" s="124"/>
      <c r="TLB18" s="124"/>
      <c r="TLC18" s="124"/>
      <c r="TLD18" s="124"/>
      <c r="TLE18" s="124"/>
      <c r="TLF18" s="124"/>
      <c r="TLG18" s="124"/>
      <c r="TLH18" s="124"/>
      <c r="TLI18" s="124"/>
      <c r="TLJ18" s="124"/>
      <c r="TLK18" s="124"/>
      <c r="TLL18" s="124"/>
      <c r="TLM18" s="124"/>
      <c r="TLN18" s="124"/>
      <c r="TLO18" s="124"/>
      <c r="TLP18" s="124"/>
      <c r="TLQ18" s="124"/>
      <c r="TLR18" s="124"/>
      <c r="TLS18" s="124"/>
      <c r="TLT18" s="124"/>
      <c r="TLU18" s="124"/>
      <c r="TLV18" s="124"/>
      <c r="TLW18" s="124"/>
      <c r="TLX18" s="124"/>
      <c r="TLY18" s="124"/>
      <c r="TLZ18" s="124"/>
      <c r="TMA18" s="124"/>
      <c r="TMB18" s="124"/>
      <c r="TMC18" s="124"/>
      <c r="TMD18" s="124"/>
      <c r="TME18" s="124"/>
      <c r="TMF18" s="124"/>
      <c r="TMG18" s="124"/>
      <c r="TMH18" s="124"/>
      <c r="TMI18" s="124"/>
      <c r="TMJ18" s="124"/>
      <c r="TMK18" s="124"/>
      <c r="TML18" s="124"/>
      <c r="TMM18" s="124"/>
      <c r="TMN18" s="124"/>
      <c r="TMO18" s="124"/>
      <c r="TMP18" s="124"/>
      <c r="TMQ18" s="124"/>
      <c r="TMR18" s="124"/>
      <c r="TMS18" s="124"/>
      <c r="TMT18" s="124"/>
      <c r="TMU18" s="124"/>
      <c r="TMV18" s="124"/>
      <c r="TMW18" s="124"/>
      <c r="TMX18" s="124"/>
      <c r="TMY18" s="124"/>
      <c r="TMZ18" s="124"/>
      <c r="TNA18" s="124"/>
      <c r="TNB18" s="124"/>
      <c r="TNC18" s="124"/>
      <c r="TND18" s="124"/>
      <c r="TNE18" s="124"/>
      <c r="TNF18" s="124"/>
      <c r="TNG18" s="124"/>
      <c r="TNH18" s="124"/>
      <c r="TNI18" s="124"/>
      <c r="TNJ18" s="124"/>
      <c r="TNK18" s="124"/>
      <c r="TNL18" s="124"/>
      <c r="TNM18" s="124"/>
      <c r="TNN18" s="124"/>
      <c r="TNO18" s="124"/>
      <c r="TNP18" s="124"/>
      <c r="TNQ18" s="124"/>
      <c r="TNR18" s="124"/>
      <c r="TNS18" s="124"/>
      <c r="TNT18" s="124"/>
      <c r="TNU18" s="124"/>
      <c r="TNV18" s="124"/>
      <c r="TNW18" s="124"/>
      <c r="TNX18" s="124"/>
      <c r="TNY18" s="124"/>
      <c r="TNZ18" s="124"/>
      <c r="TOA18" s="124"/>
      <c r="TOB18" s="124"/>
      <c r="TOC18" s="124"/>
      <c r="TOD18" s="124"/>
      <c r="TOE18" s="124"/>
      <c r="TOF18" s="124"/>
      <c r="TOG18" s="124"/>
      <c r="TOH18" s="124"/>
      <c r="TOI18" s="124"/>
      <c r="TOJ18" s="124"/>
      <c r="TOK18" s="124"/>
      <c r="TOL18" s="124"/>
      <c r="TOM18" s="124"/>
      <c r="TON18" s="124"/>
      <c r="TOO18" s="124"/>
      <c r="TOP18" s="124"/>
      <c r="TOQ18" s="124"/>
      <c r="TOR18" s="124"/>
      <c r="TOS18" s="124"/>
      <c r="TOT18" s="124"/>
      <c r="TOU18" s="124"/>
      <c r="TOV18" s="124"/>
      <c r="TOW18" s="124"/>
      <c r="TOX18" s="124"/>
      <c r="TOY18" s="124"/>
      <c r="TOZ18" s="124"/>
      <c r="TPA18" s="124"/>
      <c r="TPB18" s="124"/>
      <c r="TPC18" s="124"/>
      <c r="TPD18" s="124"/>
      <c r="TPE18" s="124"/>
      <c r="TPF18" s="124"/>
      <c r="TPG18" s="124"/>
      <c r="TPH18" s="124"/>
      <c r="TPI18" s="124"/>
      <c r="TPJ18" s="124"/>
      <c r="TPK18" s="124"/>
      <c r="TPL18" s="124"/>
      <c r="TPM18" s="124"/>
      <c r="TPN18" s="124"/>
      <c r="TPO18" s="124"/>
      <c r="TPP18" s="124"/>
      <c r="TPQ18" s="124"/>
      <c r="TPR18" s="124"/>
      <c r="TPS18" s="124"/>
      <c r="TPT18" s="124"/>
      <c r="TPU18" s="124"/>
      <c r="TPV18" s="124"/>
      <c r="TPW18" s="124"/>
      <c r="TPX18" s="124"/>
      <c r="TPY18" s="124"/>
      <c r="TPZ18" s="124"/>
      <c r="TQA18" s="124"/>
      <c r="TQB18" s="124"/>
      <c r="TQC18" s="124"/>
      <c r="TQD18" s="124"/>
      <c r="TQE18" s="124"/>
      <c r="TQF18" s="124"/>
      <c r="TQG18" s="124"/>
      <c r="TQH18" s="124"/>
      <c r="TQI18" s="124"/>
      <c r="TQJ18" s="124"/>
      <c r="TQK18" s="124"/>
      <c r="TQL18" s="124"/>
      <c r="TQM18" s="124"/>
      <c r="TQN18" s="124"/>
      <c r="TQO18" s="124"/>
      <c r="TQP18" s="124"/>
      <c r="TQQ18" s="124"/>
      <c r="TQR18" s="124"/>
      <c r="TQS18" s="124"/>
      <c r="TQT18" s="124"/>
      <c r="TQU18" s="124"/>
      <c r="TQV18" s="124"/>
      <c r="TQW18" s="124"/>
      <c r="TQX18" s="124"/>
      <c r="TQY18" s="124"/>
      <c r="TQZ18" s="124"/>
      <c r="TRA18" s="124"/>
      <c r="TRB18" s="124"/>
      <c r="TRC18" s="124"/>
      <c r="TRD18" s="124"/>
      <c r="TRE18" s="124"/>
      <c r="TRF18" s="124"/>
      <c r="TRG18" s="124"/>
      <c r="TRH18" s="124"/>
      <c r="TRI18" s="124"/>
      <c r="TRJ18" s="124"/>
      <c r="TRK18" s="124"/>
      <c r="TRL18" s="124"/>
      <c r="TRM18" s="124"/>
      <c r="TRN18" s="124"/>
      <c r="TRO18" s="124"/>
      <c r="TRP18" s="124"/>
      <c r="TRQ18" s="124"/>
      <c r="TRR18" s="124"/>
      <c r="TRS18" s="124"/>
      <c r="TRT18" s="124"/>
      <c r="TRU18" s="124"/>
      <c r="TRV18" s="124"/>
      <c r="TRW18" s="124"/>
      <c r="TRX18" s="124"/>
      <c r="TRY18" s="124"/>
      <c r="TRZ18" s="124"/>
      <c r="TSA18" s="124"/>
      <c r="TSB18" s="124"/>
      <c r="TSC18" s="124"/>
      <c r="TSD18" s="124"/>
      <c r="TSE18" s="124"/>
      <c r="TSF18" s="124"/>
      <c r="TSG18" s="124"/>
      <c r="TSH18" s="124"/>
      <c r="TSI18" s="124"/>
      <c r="TSJ18" s="124"/>
      <c r="TSK18" s="124"/>
      <c r="TSL18" s="124"/>
      <c r="TSM18" s="124"/>
      <c r="TSN18" s="124"/>
      <c r="TSO18" s="124"/>
      <c r="TSP18" s="124"/>
      <c r="TSQ18" s="124"/>
      <c r="TSR18" s="124"/>
      <c r="TSS18" s="124"/>
      <c r="TST18" s="124"/>
      <c r="TSU18" s="124"/>
      <c r="TSV18" s="124"/>
      <c r="TSW18" s="124"/>
      <c r="TSX18" s="124"/>
      <c r="TSY18" s="124"/>
      <c r="TSZ18" s="124"/>
      <c r="TTA18" s="124"/>
      <c r="TTB18" s="124"/>
      <c r="TTC18" s="124"/>
      <c r="TTD18" s="124"/>
      <c r="TTE18" s="124"/>
      <c r="TTF18" s="124"/>
      <c r="TTG18" s="124"/>
      <c r="TTH18" s="124"/>
      <c r="TTI18" s="124"/>
      <c r="TTJ18" s="124"/>
      <c r="TTK18" s="124"/>
      <c r="TTL18" s="124"/>
      <c r="TTM18" s="124"/>
      <c r="TTN18" s="124"/>
      <c r="TTO18" s="124"/>
      <c r="TTP18" s="124"/>
      <c r="TTQ18" s="124"/>
      <c r="TTR18" s="124"/>
      <c r="TTS18" s="124"/>
      <c r="TTT18" s="124"/>
      <c r="TTU18" s="124"/>
      <c r="TTV18" s="124"/>
      <c r="TTW18" s="124"/>
      <c r="TTX18" s="124"/>
      <c r="TTY18" s="124"/>
      <c r="TTZ18" s="124"/>
      <c r="TUA18" s="124"/>
      <c r="TUB18" s="124"/>
      <c r="TUC18" s="124"/>
      <c r="TUD18" s="124"/>
      <c r="TUE18" s="124"/>
      <c r="TUF18" s="124"/>
      <c r="TUG18" s="124"/>
      <c r="TUH18" s="124"/>
      <c r="TUI18" s="124"/>
      <c r="TUJ18" s="124"/>
      <c r="TUK18" s="124"/>
      <c r="TUL18" s="124"/>
      <c r="TUM18" s="124"/>
      <c r="TUN18" s="124"/>
      <c r="TUO18" s="124"/>
      <c r="TUP18" s="124"/>
      <c r="TUQ18" s="124"/>
      <c r="TUR18" s="124"/>
      <c r="TUS18" s="124"/>
      <c r="TUT18" s="124"/>
      <c r="TUU18" s="124"/>
      <c r="TUV18" s="124"/>
      <c r="TUW18" s="124"/>
      <c r="TUX18" s="124"/>
      <c r="TUY18" s="124"/>
      <c r="TUZ18" s="124"/>
      <c r="TVA18" s="124"/>
      <c r="TVB18" s="124"/>
      <c r="TVC18" s="124"/>
      <c r="TVD18" s="124"/>
      <c r="TVE18" s="124"/>
      <c r="TVF18" s="124"/>
      <c r="TVG18" s="124"/>
      <c r="TVH18" s="124"/>
      <c r="TVI18" s="124"/>
      <c r="TVJ18" s="124"/>
      <c r="TVK18" s="124"/>
      <c r="TVL18" s="124"/>
      <c r="TVM18" s="124"/>
      <c r="TVN18" s="124"/>
      <c r="TVO18" s="124"/>
      <c r="TVP18" s="124"/>
      <c r="TVQ18" s="124"/>
      <c r="TVR18" s="124"/>
      <c r="TVS18" s="124"/>
      <c r="TVT18" s="124"/>
      <c r="TVU18" s="124"/>
      <c r="TVV18" s="124"/>
      <c r="TVW18" s="124"/>
      <c r="TVX18" s="124"/>
      <c r="TVY18" s="124"/>
      <c r="TVZ18" s="124"/>
      <c r="TWA18" s="124"/>
      <c r="TWB18" s="124"/>
      <c r="TWC18" s="124"/>
      <c r="TWD18" s="124"/>
      <c r="TWE18" s="124"/>
      <c r="TWF18" s="124"/>
      <c r="TWG18" s="124"/>
      <c r="TWH18" s="124"/>
      <c r="TWI18" s="124"/>
      <c r="TWJ18" s="124"/>
      <c r="TWK18" s="124"/>
      <c r="TWL18" s="124"/>
      <c r="TWM18" s="124"/>
      <c r="TWN18" s="124"/>
      <c r="TWO18" s="124"/>
      <c r="TWP18" s="124"/>
      <c r="TWQ18" s="124"/>
      <c r="TWR18" s="124"/>
      <c r="TWS18" s="124"/>
      <c r="TWT18" s="124"/>
      <c r="TWU18" s="124"/>
      <c r="TWV18" s="124"/>
      <c r="TWW18" s="124"/>
      <c r="TWX18" s="124"/>
      <c r="TWY18" s="124"/>
      <c r="TWZ18" s="124"/>
      <c r="TXA18" s="124"/>
      <c r="TXB18" s="124"/>
      <c r="TXC18" s="124"/>
      <c r="TXD18" s="124"/>
      <c r="TXE18" s="124"/>
      <c r="TXF18" s="124"/>
      <c r="TXG18" s="124"/>
      <c r="TXH18" s="124"/>
      <c r="TXI18" s="124"/>
      <c r="TXJ18" s="124"/>
      <c r="TXK18" s="124"/>
      <c r="TXL18" s="124"/>
      <c r="TXM18" s="124"/>
      <c r="TXN18" s="124"/>
      <c r="TXO18" s="124"/>
      <c r="TXP18" s="124"/>
      <c r="TXQ18" s="124"/>
      <c r="TXR18" s="124"/>
      <c r="TXS18" s="124"/>
      <c r="TXT18" s="124"/>
      <c r="TXU18" s="124"/>
      <c r="TXV18" s="124"/>
      <c r="TXW18" s="124"/>
      <c r="TXX18" s="124"/>
      <c r="TXY18" s="124"/>
      <c r="TXZ18" s="124"/>
      <c r="TYA18" s="124"/>
      <c r="TYB18" s="124"/>
      <c r="TYC18" s="124"/>
      <c r="TYD18" s="124"/>
      <c r="TYE18" s="124"/>
      <c r="TYF18" s="124"/>
      <c r="TYG18" s="124"/>
      <c r="TYH18" s="124"/>
      <c r="TYI18" s="124"/>
      <c r="TYJ18" s="124"/>
      <c r="TYK18" s="124"/>
      <c r="TYL18" s="124"/>
      <c r="TYM18" s="124"/>
      <c r="TYN18" s="124"/>
      <c r="TYO18" s="124"/>
      <c r="TYP18" s="124"/>
      <c r="TYQ18" s="124"/>
      <c r="TYR18" s="124"/>
      <c r="TYS18" s="124"/>
      <c r="TYT18" s="124"/>
      <c r="TYU18" s="124"/>
      <c r="TYV18" s="124"/>
      <c r="TYW18" s="124"/>
      <c r="TYX18" s="124"/>
      <c r="TYY18" s="124"/>
      <c r="TYZ18" s="124"/>
      <c r="TZA18" s="124"/>
      <c r="TZB18" s="124"/>
      <c r="TZC18" s="124"/>
      <c r="TZD18" s="124"/>
      <c r="TZE18" s="124"/>
      <c r="TZF18" s="124"/>
      <c r="TZG18" s="124"/>
      <c r="TZH18" s="124"/>
      <c r="TZI18" s="124"/>
      <c r="TZJ18" s="124"/>
      <c r="TZK18" s="124"/>
      <c r="TZL18" s="124"/>
      <c r="TZM18" s="124"/>
      <c r="TZN18" s="124"/>
      <c r="TZO18" s="124"/>
      <c r="TZP18" s="124"/>
      <c r="TZQ18" s="124"/>
      <c r="TZR18" s="124"/>
      <c r="TZS18" s="124"/>
      <c r="TZT18" s="124"/>
      <c r="TZU18" s="124"/>
      <c r="TZV18" s="124"/>
      <c r="TZW18" s="124"/>
      <c r="TZX18" s="124"/>
      <c r="TZY18" s="124"/>
      <c r="TZZ18" s="124"/>
      <c r="UAA18" s="124"/>
      <c r="UAB18" s="124"/>
      <c r="UAC18" s="124"/>
      <c r="UAD18" s="124"/>
      <c r="UAE18" s="124"/>
      <c r="UAF18" s="124"/>
      <c r="UAG18" s="124"/>
      <c r="UAH18" s="124"/>
      <c r="UAI18" s="124"/>
      <c r="UAJ18" s="124"/>
      <c r="UAK18" s="124"/>
      <c r="UAL18" s="124"/>
      <c r="UAM18" s="124"/>
      <c r="UAN18" s="124"/>
      <c r="UAO18" s="124"/>
      <c r="UAP18" s="124"/>
      <c r="UAQ18" s="124"/>
      <c r="UAR18" s="124"/>
      <c r="UAS18" s="124"/>
      <c r="UAT18" s="124"/>
      <c r="UAU18" s="124"/>
      <c r="UAV18" s="124"/>
      <c r="UAW18" s="124"/>
      <c r="UAX18" s="124"/>
      <c r="UAY18" s="124"/>
      <c r="UAZ18" s="124"/>
      <c r="UBA18" s="124"/>
      <c r="UBB18" s="124"/>
      <c r="UBC18" s="124"/>
      <c r="UBD18" s="124"/>
      <c r="UBE18" s="124"/>
      <c r="UBF18" s="124"/>
      <c r="UBG18" s="124"/>
      <c r="UBH18" s="124"/>
      <c r="UBI18" s="124"/>
      <c r="UBJ18" s="124"/>
      <c r="UBK18" s="124"/>
      <c r="UBL18" s="124"/>
      <c r="UBM18" s="124"/>
      <c r="UBN18" s="124"/>
      <c r="UBO18" s="124"/>
      <c r="UBP18" s="124"/>
      <c r="UBQ18" s="124"/>
      <c r="UBR18" s="124"/>
      <c r="UBS18" s="124"/>
      <c r="UBT18" s="124"/>
      <c r="UBU18" s="124"/>
      <c r="UBV18" s="124"/>
      <c r="UBW18" s="124"/>
      <c r="UBX18" s="124"/>
      <c r="UBY18" s="124"/>
      <c r="UBZ18" s="124"/>
      <c r="UCA18" s="124"/>
      <c r="UCB18" s="124"/>
      <c r="UCC18" s="124"/>
      <c r="UCD18" s="124"/>
      <c r="UCE18" s="124"/>
      <c r="UCF18" s="124"/>
      <c r="UCG18" s="124"/>
      <c r="UCH18" s="124"/>
      <c r="UCI18" s="124"/>
      <c r="UCJ18" s="124"/>
      <c r="UCK18" s="124"/>
      <c r="UCL18" s="124"/>
      <c r="UCM18" s="124"/>
      <c r="UCN18" s="124"/>
      <c r="UCO18" s="124"/>
      <c r="UCP18" s="124"/>
      <c r="UCQ18" s="124"/>
      <c r="UCR18" s="124"/>
      <c r="UCS18" s="124"/>
      <c r="UCT18" s="124"/>
      <c r="UCU18" s="124"/>
      <c r="UCV18" s="124"/>
      <c r="UCW18" s="124"/>
      <c r="UCX18" s="124"/>
      <c r="UCY18" s="124"/>
      <c r="UCZ18" s="124"/>
      <c r="UDA18" s="124"/>
      <c r="UDB18" s="124"/>
      <c r="UDC18" s="124"/>
      <c r="UDD18" s="124"/>
      <c r="UDE18" s="124"/>
      <c r="UDF18" s="124"/>
      <c r="UDG18" s="124"/>
      <c r="UDH18" s="124"/>
      <c r="UDI18" s="124"/>
      <c r="UDJ18" s="124"/>
      <c r="UDK18" s="124"/>
      <c r="UDL18" s="124"/>
      <c r="UDM18" s="124"/>
      <c r="UDN18" s="124"/>
      <c r="UDO18" s="124"/>
      <c r="UDP18" s="124"/>
      <c r="UDQ18" s="124"/>
      <c r="UDR18" s="124"/>
      <c r="UDS18" s="124"/>
      <c r="UDT18" s="124"/>
      <c r="UDU18" s="124"/>
      <c r="UDV18" s="124"/>
      <c r="UDW18" s="124"/>
      <c r="UDX18" s="124"/>
      <c r="UDY18" s="124"/>
      <c r="UDZ18" s="124"/>
      <c r="UEA18" s="124"/>
      <c r="UEB18" s="124"/>
      <c r="UEC18" s="124"/>
      <c r="UED18" s="124"/>
      <c r="UEE18" s="124"/>
      <c r="UEF18" s="124"/>
      <c r="UEG18" s="124"/>
      <c r="UEH18" s="124"/>
      <c r="UEI18" s="124"/>
      <c r="UEJ18" s="124"/>
      <c r="UEK18" s="124"/>
      <c r="UEL18" s="124"/>
      <c r="UEM18" s="124"/>
      <c r="UEN18" s="124"/>
      <c r="UEO18" s="124"/>
      <c r="UEP18" s="124"/>
      <c r="UEQ18" s="124"/>
      <c r="UER18" s="124"/>
      <c r="UES18" s="124"/>
      <c r="UET18" s="124"/>
      <c r="UEU18" s="124"/>
      <c r="UEV18" s="124"/>
      <c r="UEW18" s="124"/>
      <c r="UEX18" s="124"/>
      <c r="UEY18" s="124"/>
      <c r="UEZ18" s="124"/>
      <c r="UFA18" s="124"/>
      <c r="UFB18" s="124"/>
      <c r="UFC18" s="124"/>
      <c r="UFD18" s="124"/>
      <c r="UFE18" s="124"/>
      <c r="UFF18" s="124"/>
      <c r="UFG18" s="124"/>
      <c r="UFH18" s="124"/>
      <c r="UFI18" s="124"/>
      <c r="UFJ18" s="124"/>
      <c r="UFK18" s="124"/>
      <c r="UFL18" s="124"/>
      <c r="UFM18" s="124"/>
      <c r="UFN18" s="124"/>
      <c r="UFO18" s="124"/>
      <c r="UFP18" s="124"/>
      <c r="UFQ18" s="124"/>
      <c r="UFR18" s="124"/>
      <c r="UFS18" s="124"/>
      <c r="UFT18" s="124"/>
      <c r="UFU18" s="124"/>
      <c r="UFV18" s="124"/>
      <c r="UFW18" s="124"/>
      <c r="UFX18" s="124"/>
      <c r="UFY18" s="124"/>
      <c r="UFZ18" s="124"/>
      <c r="UGA18" s="124"/>
      <c r="UGB18" s="124"/>
      <c r="UGC18" s="124"/>
      <c r="UGD18" s="124"/>
      <c r="UGE18" s="124"/>
      <c r="UGF18" s="124"/>
      <c r="UGG18" s="124"/>
      <c r="UGH18" s="124"/>
      <c r="UGI18" s="124"/>
      <c r="UGJ18" s="124"/>
      <c r="UGK18" s="124"/>
      <c r="UGL18" s="124"/>
      <c r="UGM18" s="124"/>
      <c r="UGN18" s="124"/>
      <c r="UGO18" s="124"/>
      <c r="UGP18" s="124"/>
      <c r="UGQ18" s="124"/>
      <c r="UGR18" s="124"/>
      <c r="UGS18" s="124"/>
      <c r="UGT18" s="124"/>
      <c r="UGU18" s="124"/>
      <c r="UGV18" s="124"/>
      <c r="UGW18" s="124"/>
      <c r="UGX18" s="124"/>
      <c r="UGY18" s="124"/>
      <c r="UGZ18" s="124"/>
      <c r="UHA18" s="124"/>
      <c r="UHB18" s="124"/>
      <c r="UHC18" s="124"/>
      <c r="UHD18" s="124"/>
      <c r="UHE18" s="124"/>
      <c r="UHF18" s="124"/>
      <c r="UHG18" s="124"/>
      <c r="UHH18" s="124"/>
      <c r="UHI18" s="124"/>
      <c r="UHJ18" s="124"/>
      <c r="UHK18" s="124"/>
      <c r="UHL18" s="124"/>
      <c r="UHM18" s="124"/>
      <c r="UHN18" s="124"/>
      <c r="UHO18" s="124"/>
      <c r="UHP18" s="124"/>
      <c r="UHQ18" s="124"/>
      <c r="UHR18" s="124"/>
      <c r="UHS18" s="124"/>
      <c r="UHT18" s="124"/>
      <c r="UHU18" s="124"/>
      <c r="UHV18" s="124"/>
      <c r="UHW18" s="124"/>
      <c r="UHX18" s="124"/>
      <c r="UHY18" s="124"/>
      <c r="UHZ18" s="124"/>
      <c r="UIA18" s="124"/>
      <c r="UIB18" s="124"/>
      <c r="UIC18" s="124"/>
      <c r="UID18" s="124"/>
      <c r="UIE18" s="124"/>
      <c r="UIF18" s="124"/>
      <c r="UIG18" s="124"/>
      <c r="UIH18" s="124"/>
      <c r="UII18" s="124"/>
      <c r="UIJ18" s="124"/>
      <c r="UIK18" s="124"/>
      <c r="UIL18" s="124"/>
      <c r="UIM18" s="124"/>
      <c r="UIN18" s="124"/>
      <c r="UIO18" s="124"/>
      <c r="UIP18" s="124"/>
      <c r="UIQ18" s="124"/>
      <c r="UIR18" s="124"/>
      <c r="UIS18" s="124"/>
      <c r="UIT18" s="124"/>
      <c r="UIU18" s="124"/>
      <c r="UIV18" s="124"/>
      <c r="UIW18" s="124"/>
      <c r="UIX18" s="124"/>
      <c r="UIY18" s="124"/>
      <c r="UIZ18" s="124"/>
      <c r="UJA18" s="124"/>
      <c r="UJB18" s="124"/>
      <c r="UJC18" s="124"/>
      <c r="UJD18" s="124"/>
      <c r="UJE18" s="124"/>
      <c r="UJF18" s="124"/>
      <c r="UJG18" s="124"/>
      <c r="UJH18" s="124"/>
      <c r="UJI18" s="124"/>
      <c r="UJJ18" s="124"/>
      <c r="UJK18" s="124"/>
      <c r="UJL18" s="124"/>
      <c r="UJM18" s="124"/>
      <c r="UJN18" s="124"/>
      <c r="UJO18" s="124"/>
      <c r="UJP18" s="124"/>
      <c r="UJQ18" s="124"/>
      <c r="UJR18" s="124"/>
      <c r="UJS18" s="124"/>
      <c r="UJT18" s="124"/>
      <c r="UJU18" s="124"/>
      <c r="UJV18" s="124"/>
      <c r="UJW18" s="124"/>
      <c r="UJX18" s="124"/>
      <c r="UJY18" s="124"/>
      <c r="UJZ18" s="124"/>
      <c r="UKA18" s="124"/>
      <c r="UKB18" s="124"/>
      <c r="UKC18" s="124"/>
      <c r="UKD18" s="124"/>
      <c r="UKE18" s="124"/>
      <c r="UKF18" s="124"/>
      <c r="UKG18" s="124"/>
      <c r="UKH18" s="124"/>
      <c r="UKI18" s="124"/>
      <c r="UKJ18" s="124"/>
      <c r="UKK18" s="124"/>
      <c r="UKL18" s="124"/>
      <c r="UKM18" s="124"/>
      <c r="UKN18" s="124"/>
      <c r="UKO18" s="124"/>
      <c r="UKP18" s="124"/>
      <c r="UKQ18" s="124"/>
      <c r="UKR18" s="124"/>
      <c r="UKS18" s="124"/>
      <c r="UKT18" s="124"/>
      <c r="UKU18" s="124"/>
      <c r="UKV18" s="124"/>
      <c r="UKW18" s="124"/>
      <c r="UKX18" s="124"/>
      <c r="UKY18" s="124"/>
      <c r="UKZ18" s="124"/>
      <c r="ULA18" s="124"/>
      <c r="ULB18" s="124"/>
      <c r="ULC18" s="124"/>
      <c r="ULD18" s="124"/>
      <c r="ULE18" s="124"/>
      <c r="ULF18" s="124"/>
      <c r="ULG18" s="124"/>
      <c r="ULH18" s="124"/>
      <c r="ULI18" s="124"/>
      <c r="ULJ18" s="124"/>
      <c r="ULK18" s="124"/>
      <c r="ULL18" s="124"/>
      <c r="ULM18" s="124"/>
      <c r="ULN18" s="124"/>
      <c r="ULO18" s="124"/>
      <c r="ULP18" s="124"/>
      <c r="ULQ18" s="124"/>
      <c r="ULR18" s="124"/>
      <c r="ULS18" s="124"/>
      <c r="ULT18" s="124"/>
      <c r="ULU18" s="124"/>
      <c r="ULV18" s="124"/>
      <c r="ULW18" s="124"/>
      <c r="ULX18" s="124"/>
      <c r="ULY18" s="124"/>
      <c r="ULZ18" s="124"/>
      <c r="UMA18" s="124"/>
      <c r="UMB18" s="124"/>
      <c r="UMC18" s="124"/>
      <c r="UMD18" s="124"/>
      <c r="UME18" s="124"/>
      <c r="UMF18" s="124"/>
      <c r="UMG18" s="124"/>
      <c r="UMH18" s="124"/>
      <c r="UMI18" s="124"/>
      <c r="UMJ18" s="124"/>
      <c r="UMK18" s="124"/>
      <c r="UML18" s="124"/>
      <c r="UMM18" s="124"/>
      <c r="UMN18" s="124"/>
      <c r="UMO18" s="124"/>
      <c r="UMP18" s="124"/>
      <c r="UMQ18" s="124"/>
      <c r="UMR18" s="124"/>
      <c r="UMS18" s="124"/>
      <c r="UMT18" s="124"/>
      <c r="UMU18" s="124"/>
      <c r="UMV18" s="124"/>
      <c r="UMW18" s="124"/>
      <c r="UMX18" s="124"/>
      <c r="UMY18" s="124"/>
      <c r="UMZ18" s="124"/>
      <c r="UNA18" s="124"/>
      <c r="UNB18" s="124"/>
      <c r="UNC18" s="124"/>
      <c r="UND18" s="124"/>
      <c r="UNE18" s="124"/>
      <c r="UNF18" s="124"/>
      <c r="UNG18" s="124"/>
      <c r="UNH18" s="124"/>
      <c r="UNI18" s="124"/>
      <c r="UNJ18" s="124"/>
      <c r="UNK18" s="124"/>
      <c r="UNL18" s="124"/>
      <c r="UNM18" s="124"/>
      <c r="UNN18" s="124"/>
      <c r="UNO18" s="124"/>
      <c r="UNP18" s="124"/>
      <c r="UNQ18" s="124"/>
      <c r="UNR18" s="124"/>
      <c r="UNS18" s="124"/>
      <c r="UNT18" s="124"/>
      <c r="UNU18" s="124"/>
      <c r="UNV18" s="124"/>
      <c r="UNW18" s="124"/>
      <c r="UNX18" s="124"/>
      <c r="UNY18" s="124"/>
      <c r="UNZ18" s="124"/>
      <c r="UOA18" s="124"/>
      <c r="UOB18" s="124"/>
      <c r="UOC18" s="124"/>
      <c r="UOD18" s="124"/>
      <c r="UOE18" s="124"/>
      <c r="UOF18" s="124"/>
      <c r="UOG18" s="124"/>
      <c r="UOH18" s="124"/>
      <c r="UOI18" s="124"/>
      <c r="UOJ18" s="124"/>
      <c r="UOK18" s="124"/>
      <c r="UOL18" s="124"/>
      <c r="UOM18" s="124"/>
      <c r="UON18" s="124"/>
      <c r="UOO18" s="124"/>
      <c r="UOP18" s="124"/>
      <c r="UOQ18" s="124"/>
      <c r="UOR18" s="124"/>
      <c r="UOS18" s="124"/>
      <c r="UOT18" s="124"/>
      <c r="UOU18" s="124"/>
      <c r="UOV18" s="124"/>
      <c r="UOW18" s="124"/>
      <c r="UOX18" s="124"/>
      <c r="UOY18" s="124"/>
      <c r="UOZ18" s="124"/>
      <c r="UPA18" s="124"/>
      <c r="UPB18" s="124"/>
      <c r="UPC18" s="124"/>
      <c r="UPD18" s="124"/>
      <c r="UPE18" s="124"/>
      <c r="UPF18" s="124"/>
      <c r="UPG18" s="124"/>
      <c r="UPH18" s="124"/>
      <c r="UPI18" s="124"/>
      <c r="UPJ18" s="124"/>
      <c r="UPK18" s="124"/>
      <c r="UPL18" s="124"/>
      <c r="UPM18" s="124"/>
      <c r="UPN18" s="124"/>
      <c r="UPO18" s="124"/>
      <c r="UPP18" s="124"/>
      <c r="UPQ18" s="124"/>
      <c r="UPR18" s="124"/>
      <c r="UPS18" s="124"/>
      <c r="UPT18" s="124"/>
      <c r="UPU18" s="124"/>
      <c r="UPV18" s="124"/>
      <c r="UPW18" s="124"/>
      <c r="UPX18" s="124"/>
      <c r="UPY18" s="124"/>
      <c r="UPZ18" s="124"/>
      <c r="UQA18" s="124"/>
      <c r="UQB18" s="124"/>
      <c r="UQC18" s="124"/>
      <c r="UQD18" s="124"/>
      <c r="UQE18" s="124"/>
      <c r="UQF18" s="124"/>
      <c r="UQG18" s="124"/>
      <c r="UQH18" s="124"/>
      <c r="UQI18" s="124"/>
      <c r="UQJ18" s="124"/>
      <c r="UQK18" s="124"/>
      <c r="UQL18" s="124"/>
      <c r="UQM18" s="124"/>
      <c r="UQN18" s="124"/>
      <c r="UQO18" s="124"/>
      <c r="UQP18" s="124"/>
      <c r="UQQ18" s="124"/>
      <c r="UQR18" s="124"/>
      <c r="UQS18" s="124"/>
      <c r="UQT18" s="124"/>
      <c r="UQU18" s="124"/>
      <c r="UQV18" s="124"/>
      <c r="UQW18" s="124"/>
      <c r="UQX18" s="124"/>
      <c r="UQY18" s="124"/>
      <c r="UQZ18" s="124"/>
      <c r="URA18" s="124"/>
      <c r="URB18" s="124"/>
      <c r="URC18" s="124"/>
      <c r="URD18" s="124"/>
      <c r="URE18" s="124"/>
      <c r="URF18" s="124"/>
      <c r="URG18" s="124"/>
      <c r="URH18" s="124"/>
      <c r="URI18" s="124"/>
      <c r="URJ18" s="124"/>
      <c r="URK18" s="124"/>
      <c r="URL18" s="124"/>
      <c r="URM18" s="124"/>
      <c r="URN18" s="124"/>
      <c r="URO18" s="124"/>
      <c r="URP18" s="124"/>
      <c r="URQ18" s="124"/>
      <c r="URR18" s="124"/>
      <c r="URS18" s="124"/>
      <c r="URT18" s="124"/>
      <c r="URU18" s="124"/>
      <c r="URV18" s="124"/>
      <c r="URW18" s="124"/>
      <c r="URX18" s="124"/>
      <c r="URY18" s="124"/>
      <c r="URZ18" s="124"/>
      <c r="USA18" s="124"/>
      <c r="USB18" s="124"/>
      <c r="USC18" s="124"/>
      <c r="USD18" s="124"/>
      <c r="USE18" s="124"/>
      <c r="USF18" s="124"/>
      <c r="USG18" s="124"/>
      <c r="USH18" s="124"/>
      <c r="USI18" s="124"/>
      <c r="USJ18" s="124"/>
      <c r="USK18" s="124"/>
      <c r="USL18" s="124"/>
      <c r="USM18" s="124"/>
      <c r="USN18" s="124"/>
      <c r="USO18" s="124"/>
      <c r="USP18" s="124"/>
      <c r="USQ18" s="124"/>
      <c r="USR18" s="124"/>
      <c r="USS18" s="124"/>
      <c r="UST18" s="124"/>
      <c r="USU18" s="124"/>
      <c r="USV18" s="124"/>
      <c r="USW18" s="124"/>
      <c r="USX18" s="124"/>
      <c r="USY18" s="124"/>
      <c r="USZ18" s="124"/>
      <c r="UTA18" s="124"/>
      <c r="UTB18" s="124"/>
      <c r="UTC18" s="124"/>
      <c r="UTD18" s="124"/>
      <c r="UTE18" s="124"/>
      <c r="UTF18" s="124"/>
      <c r="UTG18" s="124"/>
      <c r="UTH18" s="124"/>
      <c r="UTI18" s="124"/>
      <c r="UTJ18" s="124"/>
      <c r="UTK18" s="124"/>
      <c r="UTL18" s="124"/>
      <c r="UTM18" s="124"/>
      <c r="UTN18" s="124"/>
      <c r="UTO18" s="124"/>
      <c r="UTP18" s="124"/>
      <c r="UTQ18" s="124"/>
      <c r="UTR18" s="124"/>
      <c r="UTS18" s="124"/>
      <c r="UTT18" s="124"/>
      <c r="UTU18" s="124"/>
      <c r="UTV18" s="124"/>
      <c r="UTW18" s="124"/>
      <c r="UTX18" s="124"/>
      <c r="UTY18" s="124"/>
      <c r="UTZ18" s="124"/>
      <c r="UUA18" s="124"/>
      <c r="UUB18" s="124"/>
      <c r="UUC18" s="124"/>
      <c r="UUD18" s="124"/>
      <c r="UUE18" s="124"/>
      <c r="UUF18" s="124"/>
      <c r="UUG18" s="124"/>
      <c r="UUH18" s="124"/>
      <c r="UUI18" s="124"/>
      <c r="UUJ18" s="124"/>
      <c r="UUK18" s="124"/>
      <c r="UUL18" s="124"/>
      <c r="UUM18" s="124"/>
      <c r="UUN18" s="124"/>
      <c r="UUO18" s="124"/>
      <c r="UUP18" s="124"/>
      <c r="UUQ18" s="124"/>
      <c r="UUR18" s="124"/>
      <c r="UUS18" s="124"/>
      <c r="UUT18" s="124"/>
      <c r="UUU18" s="124"/>
      <c r="UUV18" s="124"/>
      <c r="UUW18" s="124"/>
      <c r="UUX18" s="124"/>
      <c r="UUY18" s="124"/>
      <c r="UUZ18" s="124"/>
      <c r="UVA18" s="124"/>
      <c r="UVB18" s="124"/>
      <c r="UVC18" s="124"/>
      <c r="UVD18" s="124"/>
      <c r="UVE18" s="124"/>
      <c r="UVF18" s="124"/>
      <c r="UVG18" s="124"/>
      <c r="UVH18" s="124"/>
      <c r="UVI18" s="124"/>
      <c r="UVJ18" s="124"/>
      <c r="UVK18" s="124"/>
      <c r="UVL18" s="124"/>
      <c r="UVM18" s="124"/>
      <c r="UVN18" s="124"/>
      <c r="UVO18" s="124"/>
      <c r="UVP18" s="124"/>
      <c r="UVQ18" s="124"/>
      <c r="UVR18" s="124"/>
      <c r="UVS18" s="124"/>
      <c r="UVT18" s="124"/>
      <c r="UVU18" s="124"/>
      <c r="UVV18" s="124"/>
      <c r="UVW18" s="124"/>
      <c r="UVX18" s="124"/>
      <c r="UVY18" s="124"/>
      <c r="UVZ18" s="124"/>
      <c r="UWA18" s="124"/>
      <c r="UWB18" s="124"/>
      <c r="UWC18" s="124"/>
      <c r="UWD18" s="124"/>
      <c r="UWE18" s="124"/>
      <c r="UWF18" s="124"/>
      <c r="UWG18" s="124"/>
      <c r="UWH18" s="124"/>
      <c r="UWI18" s="124"/>
      <c r="UWJ18" s="124"/>
      <c r="UWK18" s="124"/>
      <c r="UWL18" s="124"/>
      <c r="UWM18" s="124"/>
      <c r="UWN18" s="124"/>
      <c r="UWO18" s="124"/>
      <c r="UWP18" s="124"/>
      <c r="UWQ18" s="124"/>
      <c r="UWR18" s="124"/>
      <c r="UWS18" s="124"/>
      <c r="UWT18" s="124"/>
      <c r="UWU18" s="124"/>
      <c r="UWV18" s="124"/>
      <c r="UWW18" s="124"/>
      <c r="UWX18" s="124"/>
      <c r="UWY18" s="124"/>
      <c r="UWZ18" s="124"/>
      <c r="UXA18" s="124"/>
      <c r="UXB18" s="124"/>
      <c r="UXC18" s="124"/>
      <c r="UXD18" s="124"/>
      <c r="UXE18" s="124"/>
      <c r="UXF18" s="124"/>
      <c r="UXG18" s="124"/>
      <c r="UXH18" s="124"/>
      <c r="UXI18" s="124"/>
      <c r="UXJ18" s="124"/>
      <c r="UXK18" s="124"/>
      <c r="UXL18" s="124"/>
      <c r="UXM18" s="124"/>
      <c r="UXN18" s="124"/>
      <c r="UXO18" s="124"/>
      <c r="UXP18" s="124"/>
      <c r="UXQ18" s="124"/>
      <c r="UXR18" s="124"/>
      <c r="UXS18" s="124"/>
      <c r="UXT18" s="124"/>
      <c r="UXU18" s="124"/>
      <c r="UXV18" s="124"/>
      <c r="UXW18" s="124"/>
      <c r="UXX18" s="124"/>
      <c r="UXY18" s="124"/>
      <c r="UXZ18" s="124"/>
      <c r="UYA18" s="124"/>
      <c r="UYB18" s="124"/>
      <c r="UYC18" s="124"/>
      <c r="UYD18" s="124"/>
      <c r="UYE18" s="124"/>
      <c r="UYF18" s="124"/>
      <c r="UYG18" s="124"/>
      <c r="UYH18" s="124"/>
      <c r="UYI18" s="124"/>
      <c r="UYJ18" s="124"/>
      <c r="UYK18" s="124"/>
      <c r="UYL18" s="124"/>
      <c r="UYM18" s="124"/>
      <c r="UYN18" s="124"/>
      <c r="UYO18" s="124"/>
      <c r="UYP18" s="124"/>
      <c r="UYQ18" s="124"/>
      <c r="UYR18" s="124"/>
      <c r="UYS18" s="124"/>
      <c r="UYT18" s="124"/>
      <c r="UYU18" s="124"/>
      <c r="UYV18" s="124"/>
      <c r="UYW18" s="124"/>
      <c r="UYX18" s="124"/>
      <c r="UYY18" s="124"/>
      <c r="UYZ18" s="124"/>
      <c r="UZA18" s="124"/>
      <c r="UZB18" s="124"/>
      <c r="UZC18" s="124"/>
      <c r="UZD18" s="124"/>
      <c r="UZE18" s="124"/>
      <c r="UZF18" s="124"/>
      <c r="UZG18" s="124"/>
      <c r="UZH18" s="124"/>
      <c r="UZI18" s="124"/>
      <c r="UZJ18" s="124"/>
      <c r="UZK18" s="124"/>
      <c r="UZL18" s="124"/>
      <c r="UZM18" s="124"/>
      <c r="UZN18" s="124"/>
      <c r="UZO18" s="124"/>
      <c r="UZP18" s="124"/>
      <c r="UZQ18" s="124"/>
      <c r="UZR18" s="124"/>
      <c r="UZS18" s="124"/>
      <c r="UZT18" s="124"/>
      <c r="UZU18" s="124"/>
      <c r="UZV18" s="124"/>
      <c r="UZW18" s="124"/>
      <c r="UZX18" s="124"/>
      <c r="UZY18" s="124"/>
      <c r="UZZ18" s="124"/>
      <c r="VAA18" s="124"/>
      <c r="VAB18" s="124"/>
      <c r="VAC18" s="124"/>
      <c r="VAD18" s="124"/>
      <c r="VAE18" s="124"/>
      <c r="VAF18" s="124"/>
      <c r="VAG18" s="124"/>
      <c r="VAH18" s="124"/>
      <c r="VAI18" s="124"/>
      <c r="VAJ18" s="124"/>
      <c r="VAK18" s="124"/>
      <c r="VAL18" s="124"/>
      <c r="VAM18" s="124"/>
      <c r="VAN18" s="124"/>
      <c r="VAO18" s="124"/>
      <c r="VAP18" s="124"/>
      <c r="VAQ18" s="124"/>
      <c r="VAR18" s="124"/>
      <c r="VAS18" s="124"/>
      <c r="VAT18" s="124"/>
      <c r="VAU18" s="124"/>
      <c r="VAV18" s="124"/>
      <c r="VAW18" s="124"/>
      <c r="VAX18" s="124"/>
      <c r="VAY18" s="124"/>
      <c r="VAZ18" s="124"/>
      <c r="VBA18" s="124"/>
      <c r="VBB18" s="124"/>
      <c r="VBC18" s="124"/>
      <c r="VBD18" s="124"/>
      <c r="VBE18" s="124"/>
      <c r="VBF18" s="124"/>
      <c r="VBG18" s="124"/>
      <c r="VBH18" s="124"/>
      <c r="VBI18" s="124"/>
      <c r="VBJ18" s="124"/>
      <c r="VBK18" s="124"/>
      <c r="VBL18" s="124"/>
      <c r="VBM18" s="124"/>
      <c r="VBN18" s="124"/>
      <c r="VBO18" s="124"/>
      <c r="VBP18" s="124"/>
      <c r="VBQ18" s="124"/>
      <c r="VBR18" s="124"/>
      <c r="VBS18" s="124"/>
      <c r="VBT18" s="124"/>
      <c r="VBU18" s="124"/>
      <c r="VBV18" s="124"/>
      <c r="VBW18" s="124"/>
      <c r="VBX18" s="124"/>
      <c r="VBY18" s="124"/>
      <c r="VBZ18" s="124"/>
      <c r="VCA18" s="124"/>
      <c r="VCB18" s="124"/>
      <c r="VCC18" s="124"/>
      <c r="VCD18" s="124"/>
      <c r="VCE18" s="124"/>
      <c r="VCF18" s="124"/>
      <c r="VCG18" s="124"/>
      <c r="VCH18" s="124"/>
      <c r="VCI18" s="124"/>
      <c r="VCJ18" s="124"/>
      <c r="VCK18" s="124"/>
      <c r="VCL18" s="124"/>
      <c r="VCM18" s="124"/>
      <c r="VCN18" s="124"/>
      <c r="VCO18" s="124"/>
      <c r="VCP18" s="124"/>
      <c r="VCQ18" s="124"/>
      <c r="VCR18" s="124"/>
      <c r="VCS18" s="124"/>
      <c r="VCT18" s="124"/>
      <c r="VCU18" s="124"/>
      <c r="VCV18" s="124"/>
      <c r="VCW18" s="124"/>
      <c r="VCX18" s="124"/>
      <c r="VCY18" s="124"/>
      <c r="VCZ18" s="124"/>
      <c r="VDA18" s="124"/>
      <c r="VDB18" s="124"/>
      <c r="VDC18" s="124"/>
      <c r="VDD18" s="124"/>
      <c r="VDE18" s="124"/>
      <c r="VDF18" s="124"/>
      <c r="VDG18" s="124"/>
      <c r="VDH18" s="124"/>
      <c r="VDI18" s="124"/>
      <c r="VDJ18" s="124"/>
      <c r="VDK18" s="124"/>
      <c r="VDL18" s="124"/>
      <c r="VDM18" s="124"/>
      <c r="VDN18" s="124"/>
      <c r="VDO18" s="124"/>
      <c r="VDP18" s="124"/>
      <c r="VDQ18" s="124"/>
      <c r="VDR18" s="124"/>
      <c r="VDS18" s="124"/>
      <c r="VDT18" s="124"/>
      <c r="VDU18" s="124"/>
      <c r="VDV18" s="124"/>
      <c r="VDW18" s="124"/>
      <c r="VDX18" s="124"/>
      <c r="VDY18" s="124"/>
      <c r="VDZ18" s="124"/>
      <c r="VEA18" s="124"/>
      <c r="VEB18" s="124"/>
      <c r="VEC18" s="124"/>
      <c r="VED18" s="124"/>
      <c r="VEE18" s="124"/>
      <c r="VEF18" s="124"/>
      <c r="VEG18" s="124"/>
      <c r="VEH18" s="124"/>
      <c r="VEI18" s="124"/>
      <c r="VEJ18" s="124"/>
      <c r="VEK18" s="124"/>
      <c r="VEL18" s="124"/>
      <c r="VEM18" s="124"/>
      <c r="VEN18" s="124"/>
      <c r="VEO18" s="124"/>
      <c r="VEP18" s="124"/>
      <c r="VEQ18" s="124"/>
      <c r="VER18" s="124"/>
      <c r="VES18" s="124"/>
      <c r="VET18" s="124"/>
      <c r="VEU18" s="124"/>
      <c r="VEV18" s="124"/>
      <c r="VEW18" s="124"/>
      <c r="VEX18" s="124"/>
      <c r="VEY18" s="124"/>
      <c r="VEZ18" s="124"/>
      <c r="VFA18" s="124"/>
      <c r="VFB18" s="124"/>
      <c r="VFC18" s="124"/>
      <c r="VFD18" s="124"/>
      <c r="VFE18" s="124"/>
      <c r="VFF18" s="124"/>
      <c r="VFG18" s="124"/>
      <c r="VFH18" s="124"/>
      <c r="VFI18" s="124"/>
      <c r="VFJ18" s="124"/>
      <c r="VFK18" s="124"/>
      <c r="VFL18" s="124"/>
      <c r="VFM18" s="124"/>
      <c r="VFN18" s="124"/>
      <c r="VFO18" s="124"/>
      <c r="VFP18" s="124"/>
      <c r="VFQ18" s="124"/>
      <c r="VFR18" s="124"/>
      <c r="VFS18" s="124"/>
      <c r="VFT18" s="124"/>
      <c r="VFU18" s="124"/>
      <c r="VFV18" s="124"/>
      <c r="VFW18" s="124"/>
      <c r="VFX18" s="124"/>
      <c r="VFY18" s="124"/>
      <c r="VFZ18" s="124"/>
      <c r="VGA18" s="124"/>
      <c r="VGB18" s="124"/>
      <c r="VGC18" s="124"/>
      <c r="VGD18" s="124"/>
      <c r="VGE18" s="124"/>
      <c r="VGF18" s="124"/>
      <c r="VGG18" s="124"/>
      <c r="VGH18" s="124"/>
      <c r="VGI18" s="124"/>
      <c r="VGJ18" s="124"/>
      <c r="VGK18" s="124"/>
      <c r="VGL18" s="124"/>
      <c r="VGM18" s="124"/>
      <c r="VGN18" s="124"/>
      <c r="VGO18" s="124"/>
      <c r="VGP18" s="124"/>
      <c r="VGQ18" s="124"/>
      <c r="VGR18" s="124"/>
      <c r="VGS18" s="124"/>
      <c r="VGT18" s="124"/>
      <c r="VGU18" s="124"/>
      <c r="VGV18" s="124"/>
      <c r="VGW18" s="124"/>
      <c r="VGX18" s="124"/>
      <c r="VGY18" s="124"/>
      <c r="VGZ18" s="124"/>
      <c r="VHA18" s="124"/>
      <c r="VHB18" s="124"/>
      <c r="VHC18" s="124"/>
      <c r="VHD18" s="124"/>
      <c r="VHE18" s="124"/>
      <c r="VHF18" s="124"/>
      <c r="VHG18" s="124"/>
      <c r="VHH18" s="124"/>
      <c r="VHI18" s="124"/>
      <c r="VHJ18" s="124"/>
      <c r="VHK18" s="124"/>
      <c r="VHL18" s="124"/>
      <c r="VHM18" s="124"/>
      <c r="VHN18" s="124"/>
      <c r="VHO18" s="124"/>
      <c r="VHP18" s="124"/>
      <c r="VHQ18" s="124"/>
      <c r="VHR18" s="124"/>
      <c r="VHS18" s="124"/>
      <c r="VHT18" s="124"/>
      <c r="VHU18" s="124"/>
      <c r="VHV18" s="124"/>
      <c r="VHW18" s="124"/>
      <c r="VHX18" s="124"/>
      <c r="VHY18" s="124"/>
      <c r="VHZ18" s="124"/>
      <c r="VIA18" s="124"/>
      <c r="VIB18" s="124"/>
      <c r="VIC18" s="124"/>
      <c r="VID18" s="124"/>
      <c r="VIE18" s="124"/>
      <c r="VIF18" s="124"/>
      <c r="VIG18" s="124"/>
      <c r="VIH18" s="124"/>
      <c r="VII18" s="124"/>
      <c r="VIJ18" s="124"/>
      <c r="VIK18" s="124"/>
      <c r="VIL18" s="124"/>
      <c r="VIM18" s="124"/>
      <c r="VIN18" s="124"/>
      <c r="VIO18" s="124"/>
      <c r="VIP18" s="124"/>
      <c r="VIQ18" s="124"/>
      <c r="VIR18" s="124"/>
      <c r="VIS18" s="124"/>
      <c r="VIT18" s="124"/>
      <c r="VIU18" s="124"/>
      <c r="VIV18" s="124"/>
      <c r="VIW18" s="124"/>
      <c r="VIX18" s="124"/>
      <c r="VIY18" s="124"/>
      <c r="VIZ18" s="124"/>
      <c r="VJA18" s="124"/>
      <c r="VJB18" s="124"/>
      <c r="VJC18" s="124"/>
      <c r="VJD18" s="124"/>
      <c r="VJE18" s="124"/>
      <c r="VJF18" s="124"/>
      <c r="VJG18" s="124"/>
      <c r="VJH18" s="124"/>
      <c r="VJI18" s="124"/>
      <c r="VJJ18" s="124"/>
      <c r="VJK18" s="124"/>
      <c r="VJL18" s="124"/>
      <c r="VJM18" s="124"/>
      <c r="VJN18" s="124"/>
      <c r="VJO18" s="124"/>
      <c r="VJP18" s="124"/>
      <c r="VJQ18" s="124"/>
      <c r="VJR18" s="124"/>
      <c r="VJS18" s="124"/>
      <c r="VJT18" s="124"/>
      <c r="VJU18" s="124"/>
      <c r="VJV18" s="124"/>
      <c r="VJW18" s="124"/>
      <c r="VJX18" s="124"/>
      <c r="VJY18" s="124"/>
      <c r="VJZ18" s="124"/>
      <c r="VKA18" s="124"/>
      <c r="VKB18" s="124"/>
      <c r="VKC18" s="124"/>
      <c r="VKD18" s="124"/>
      <c r="VKE18" s="124"/>
      <c r="VKF18" s="124"/>
      <c r="VKG18" s="124"/>
      <c r="VKH18" s="124"/>
      <c r="VKI18" s="124"/>
      <c r="VKJ18" s="124"/>
      <c r="VKK18" s="124"/>
      <c r="VKL18" s="124"/>
      <c r="VKM18" s="124"/>
      <c r="VKN18" s="124"/>
      <c r="VKO18" s="124"/>
      <c r="VKP18" s="124"/>
      <c r="VKQ18" s="124"/>
      <c r="VKR18" s="124"/>
      <c r="VKS18" s="124"/>
      <c r="VKT18" s="124"/>
      <c r="VKU18" s="124"/>
      <c r="VKV18" s="124"/>
      <c r="VKW18" s="124"/>
      <c r="VKX18" s="124"/>
      <c r="VKY18" s="124"/>
      <c r="VKZ18" s="124"/>
      <c r="VLA18" s="124"/>
      <c r="VLB18" s="124"/>
      <c r="VLC18" s="124"/>
      <c r="VLD18" s="124"/>
      <c r="VLE18" s="124"/>
      <c r="VLF18" s="124"/>
      <c r="VLG18" s="124"/>
      <c r="VLH18" s="124"/>
      <c r="VLI18" s="124"/>
      <c r="VLJ18" s="124"/>
      <c r="VLK18" s="124"/>
      <c r="VLL18" s="124"/>
      <c r="VLM18" s="124"/>
      <c r="VLN18" s="124"/>
      <c r="VLO18" s="124"/>
      <c r="VLP18" s="124"/>
      <c r="VLQ18" s="124"/>
      <c r="VLR18" s="124"/>
      <c r="VLS18" s="124"/>
      <c r="VLT18" s="124"/>
      <c r="VLU18" s="124"/>
      <c r="VLV18" s="124"/>
      <c r="VLW18" s="124"/>
      <c r="VLX18" s="124"/>
      <c r="VLY18" s="124"/>
      <c r="VLZ18" s="124"/>
      <c r="VMA18" s="124"/>
      <c r="VMB18" s="124"/>
      <c r="VMC18" s="124"/>
      <c r="VMD18" s="124"/>
      <c r="VME18" s="124"/>
      <c r="VMF18" s="124"/>
      <c r="VMG18" s="124"/>
      <c r="VMH18" s="124"/>
      <c r="VMI18" s="124"/>
      <c r="VMJ18" s="124"/>
      <c r="VMK18" s="124"/>
      <c r="VML18" s="124"/>
      <c r="VMM18" s="124"/>
      <c r="VMN18" s="124"/>
      <c r="VMO18" s="124"/>
      <c r="VMP18" s="124"/>
      <c r="VMQ18" s="124"/>
      <c r="VMR18" s="124"/>
      <c r="VMS18" s="124"/>
      <c r="VMT18" s="124"/>
      <c r="VMU18" s="124"/>
      <c r="VMV18" s="124"/>
      <c r="VMW18" s="124"/>
      <c r="VMX18" s="124"/>
      <c r="VMY18" s="124"/>
      <c r="VMZ18" s="124"/>
      <c r="VNA18" s="124"/>
      <c r="VNB18" s="124"/>
      <c r="VNC18" s="124"/>
      <c r="VND18" s="124"/>
      <c r="VNE18" s="124"/>
      <c r="VNF18" s="124"/>
      <c r="VNG18" s="124"/>
      <c r="VNH18" s="124"/>
      <c r="VNI18" s="124"/>
      <c r="VNJ18" s="124"/>
      <c r="VNK18" s="124"/>
      <c r="VNL18" s="124"/>
      <c r="VNM18" s="124"/>
      <c r="VNN18" s="124"/>
      <c r="VNO18" s="124"/>
      <c r="VNP18" s="124"/>
      <c r="VNQ18" s="124"/>
      <c r="VNR18" s="124"/>
      <c r="VNS18" s="124"/>
      <c r="VNT18" s="124"/>
      <c r="VNU18" s="124"/>
      <c r="VNV18" s="124"/>
      <c r="VNW18" s="124"/>
      <c r="VNX18" s="124"/>
      <c r="VNY18" s="124"/>
      <c r="VNZ18" s="124"/>
      <c r="VOA18" s="124"/>
      <c r="VOB18" s="124"/>
      <c r="VOC18" s="124"/>
      <c r="VOD18" s="124"/>
      <c r="VOE18" s="124"/>
      <c r="VOF18" s="124"/>
      <c r="VOG18" s="124"/>
      <c r="VOH18" s="124"/>
      <c r="VOI18" s="124"/>
      <c r="VOJ18" s="124"/>
      <c r="VOK18" s="124"/>
      <c r="VOL18" s="124"/>
      <c r="VOM18" s="124"/>
      <c r="VON18" s="124"/>
      <c r="VOO18" s="124"/>
      <c r="VOP18" s="124"/>
      <c r="VOQ18" s="124"/>
      <c r="VOR18" s="124"/>
      <c r="VOS18" s="124"/>
      <c r="VOT18" s="124"/>
      <c r="VOU18" s="124"/>
      <c r="VOV18" s="124"/>
      <c r="VOW18" s="124"/>
      <c r="VOX18" s="124"/>
      <c r="VOY18" s="124"/>
      <c r="VOZ18" s="124"/>
      <c r="VPA18" s="124"/>
      <c r="VPB18" s="124"/>
      <c r="VPC18" s="124"/>
      <c r="VPD18" s="124"/>
      <c r="VPE18" s="124"/>
      <c r="VPF18" s="124"/>
      <c r="VPG18" s="124"/>
      <c r="VPH18" s="124"/>
      <c r="VPI18" s="124"/>
      <c r="VPJ18" s="124"/>
      <c r="VPK18" s="124"/>
      <c r="VPL18" s="124"/>
      <c r="VPM18" s="124"/>
      <c r="VPN18" s="124"/>
      <c r="VPO18" s="124"/>
      <c r="VPP18" s="124"/>
      <c r="VPQ18" s="124"/>
      <c r="VPR18" s="124"/>
      <c r="VPS18" s="124"/>
      <c r="VPT18" s="124"/>
      <c r="VPU18" s="124"/>
      <c r="VPV18" s="124"/>
      <c r="VPW18" s="124"/>
      <c r="VPX18" s="124"/>
      <c r="VPY18" s="124"/>
      <c r="VPZ18" s="124"/>
      <c r="VQA18" s="124"/>
      <c r="VQB18" s="124"/>
      <c r="VQC18" s="124"/>
      <c r="VQD18" s="124"/>
      <c r="VQE18" s="124"/>
      <c r="VQF18" s="124"/>
      <c r="VQG18" s="124"/>
      <c r="VQH18" s="124"/>
      <c r="VQI18" s="124"/>
      <c r="VQJ18" s="124"/>
      <c r="VQK18" s="124"/>
      <c r="VQL18" s="124"/>
      <c r="VQM18" s="124"/>
      <c r="VQN18" s="124"/>
      <c r="VQO18" s="124"/>
      <c r="VQP18" s="124"/>
      <c r="VQQ18" s="124"/>
      <c r="VQR18" s="124"/>
      <c r="VQS18" s="124"/>
      <c r="VQT18" s="124"/>
      <c r="VQU18" s="124"/>
      <c r="VQV18" s="124"/>
      <c r="VQW18" s="124"/>
      <c r="VQX18" s="124"/>
      <c r="VQY18" s="124"/>
      <c r="VQZ18" s="124"/>
      <c r="VRA18" s="124"/>
      <c r="VRB18" s="124"/>
      <c r="VRC18" s="124"/>
      <c r="VRD18" s="124"/>
      <c r="VRE18" s="124"/>
      <c r="VRF18" s="124"/>
      <c r="VRG18" s="124"/>
      <c r="VRH18" s="124"/>
      <c r="VRI18" s="124"/>
      <c r="VRJ18" s="124"/>
      <c r="VRK18" s="124"/>
      <c r="VRL18" s="124"/>
      <c r="VRM18" s="124"/>
      <c r="VRN18" s="124"/>
      <c r="VRO18" s="124"/>
      <c r="VRP18" s="124"/>
      <c r="VRQ18" s="124"/>
      <c r="VRR18" s="124"/>
      <c r="VRS18" s="124"/>
      <c r="VRT18" s="124"/>
      <c r="VRU18" s="124"/>
      <c r="VRV18" s="124"/>
      <c r="VRW18" s="124"/>
      <c r="VRX18" s="124"/>
      <c r="VRY18" s="124"/>
      <c r="VRZ18" s="124"/>
      <c r="VSA18" s="124"/>
      <c r="VSB18" s="124"/>
      <c r="VSC18" s="124"/>
      <c r="VSD18" s="124"/>
      <c r="VSE18" s="124"/>
      <c r="VSF18" s="124"/>
      <c r="VSG18" s="124"/>
      <c r="VSH18" s="124"/>
      <c r="VSI18" s="124"/>
      <c r="VSJ18" s="124"/>
      <c r="VSK18" s="124"/>
      <c r="VSL18" s="124"/>
      <c r="VSM18" s="124"/>
      <c r="VSN18" s="124"/>
      <c r="VSO18" s="124"/>
      <c r="VSP18" s="124"/>
      <c r="VSQ18" s="124"/>
      <c r="VSR18" s="124"/>
      <c r="VSS18" s="124"/>
      <c r="VST18" s="124"/>
      <c r="VSU18" s="124"/>
      <c r="VSV18" s="124"/>
      <c r="VSW18" s="124"/>
      <c r="VSX18" s="124"/>
      <c r="VSY18" s="124"/>
      <c r="VSZ18" s="124"/>
      <c r="VTA18" s="124"/>
      <c r="VTB18" s="124"/>
      <c r="VTC18" s="124"/>
      <c r="VTD18" s="124"/>
      <c r="VTE18" s="124"/>
      <c r="VTF18" s="124"/>
      <c r="VTG18" s="124"/>
      <c r="VTH18" s="124"/>
      <c r="VTI18" s="124"/>
      <c r="VTJ18" s="124"/>
      <c r="VTK18" s="124"/>
      <c r="VTL18" s="124"/>
      <c r="VTM18" s="124"/>
      <c r="VTN18" s="124"/>
      <c r="VTO18" s="124"/>
      <c r="VTP18" s="124"/>
      <c r="VTQ18" s="124"/>
      <c r="VTR18" s="124"/>
      <c r="VTS18" s="124"/>
      <c r="VTT18" s="124"/>
      <c r="VTU18" s="124"/>
      <c r="VTV18" s="124"/>
      <c r="VTW18" s="124"/>
      <c r="VTX18" s="124"/>
      <c r="VTY18" s="124"/>
      <c r="VTZ18" s="124"/>
      <c r="VUA18" s="124"/>
      <c r="VUB18" s="124"/>
      <c r="VUC18" s="124"/>
      <c r="VUD18" s="124"/>
      <c r="VUE18" s="124"/>
      <c r="VUF18" s="124"/>
      <c r="VUG18" s="124"/>
      <c r="VUH18" s="124"/>
      <c r="VUI18" s="124"/>
      <c r="VUJ18" s="124"/>
      <c r="VUK18" s="124"/>
      <c r="VUL18" s="124"/>
      <c r="VUM18" s="124"/>
      <c r="VUN18" s="124"/>
      <c r="VUO18" s="124"/>
      <c r="VUP18" s="124"/>
      <c r="VUQ18" s="124"/>
      <c r="VUR18" s="124"/>
      <c r="VUS18" s="124"/>
      <c r="VUT18" s="124"/>
      <c r="VUU18" s="124"/>
      <c r="VUV18" s="124"/>
      <c r="VUW18" s="124"/>
      <c r="VUX18" s="124"/>
      <c r="VUY18" s="124"/>
      <c r="VUZ18" s="124"/>
      <c r="VVA18" s="124"/>
      <c r="VVB18" s="124"/>
      <c r="VVC18" s="124"/>
      <c r="VVD18" s="124"/>
      <c r="VVE18" s="124"/>
      <c r="VVF18" s="124"/>
      <c r="VVG18" s="124"/>
      <c r="VVH18" s="124"/>
      <c r="VVI18" s="124"/>
      <c r="VVJ18" s="124"/>
      <c r="VVK18" s="124"/>
      <c r="VVL18" s="124"/>
      <c r="VVM18" s="124"/>
      <c r="VVN18" s="124"/>
      <c r="VVO18" s="124"/>
      <c r="VVP18" s="124"/>
      <c r="VVQ18" s="124"/>
      <c r="VVR18" s="124"/>
      <c r="VVS18" s="124"/>
      <c r="VVT18" s="124"/>
      <c r="VVU18" s="124"/>
      <c r="VVV18" s="124"/>
      <c r="VVW18" s="124"/>
      <c r="VVX18" s="124"/>
      <c r="VVY18" s="124"/>
      <c r="VVZ18" s="124"/>
      <c r="VWA18" s="124"/>
      <c r="VWB18" s="124"/>
      <c r="VWC18" s="124"/>
      <c r="VWD18" s="124"/>
      <c r="VWE18" s="124"/>
      <c r="VWF18" s="124"/>
      <c r="VWG18" s="124"/>
      <c r="VWH18" s="124"/>
      <c r="VWI18" s="124"/>
      <c r="VWJ18" s="124"/>
      <c r="VWK18" s="124"/>
      <c r="VWL18" s="124"/>
      <c r="VWM18" s="124"/>
      <c r="VWN18" s="124"/>
      <c r="VWO18" s="124"/>
      <c r="VWP18" s="124"/>
      <c r="VWQ18" s="124"/>
      <c r="VWR18" s="124"/>
      <c r="VWS18" s="124"/>
      <c r="VWT18" s="124"/>
      <c r="VWU18" s="124"/>
      <c r="VWV18" s="124"/>
      <c r="VWW18" s="124"/>
      <c r="VWX18" s="124"/>
      <c r="VWY18" s="124"/>
      <c r="VWZ18" s="124"/>
      <c r="VXA18" s="124"/>
      <c r="VXB18" s="124"/>
      <c r="VXC18" s="124"/>
      <c r="VXD18" s="124"/>
      <c r="VXE18" s="124"/>
      <c r="VXF18" s="124"/>
      <c r="VXG18" s="124"/>
      <c r="VXH18" s="124"/>
      <c r="VXI18" s="124"/>
      <c r="VXJ18" s="124"/>
      <c r="VXK18" s="124"/>
      <c r="VXL18" s="124"/>
      <c r="VXM18" s="124"/>
      <c r="VXN18" s="124"/>
      <c r="VXO18" s="124"/>
      <c r="VXP18" s="124"/>
      <c r="VXQ18" s="124"/>
      <c r="VXR18" s="124"/>
      <c r="VXS18" s="124"/>
      <c r="VXT18" s="124"/>
      <c r="VXU18" s="124"/>
      <c r="VXV18" s="124"/>
      <c r="VXW18" s="124"/>
      <c r="VXX18" s="124"/>
      <c r="VXY18" s="124"/>
      <c r="VXZ18" s="124"/>
      <c r="VYA18" s="124"/>
      <c r="VYB18" s="124"/>
      <c r="VYC18" s="124"/>
      <c r="VYD18" s="124"/>
      <c r="VYE18" s="124"/>
      <c r="VYF18" s="124"/>
      <c r="VYG18" s="124"/>
      <c r="VYH18" s="124"/>
      <c r="VYI18" s="124"/>
      <c r="VYJ18" s="124"/>
      <c r="VYK18" s="124"/>
      <c r="VYL18" s="124"/>
      <c r="VYM18" s="124"/>
      <c r="VYN18" s="124"/>
      <c r="VYO18" s="124"/>
      <c r="VYP18" s="124"/>
      <c r="VYQ18" s="124"/>
      <c r="VYR18" s="124"/>
      <c r="VYS18" s="124"/>
      <c r="VYT18" s="124"/>
      <c r="VYU18" s="124"/>
      <c r="VYV18" s="124"/>
      <c r="VYW18" s="124"/>
      <c r="VYX18" s="124"/>
      <c r="VYY18" s="124"/>
      <c r="VYZ18" s="124"/>
      <c r="VZA18" s="124"/>
      <c r="VZB18" s="124"/>
      <c r="VZC18" s="124"/>
      <c r="VZD18" s="124"/>
      <c r="VZE18" s="124"/>
      <c r="VZF18" s="124"/>
      <c r="VZG18" s="124"/>
      <c r="VZH18" s="124"/>
      <c r="VZI18" s="124"/>
      <c r="VZJ18" s="124"/>
      <c r="VZK18" s="124"/>
      <c r="VZL18" s="124"/>
      <c r="VZM18" s="124"/>
      <c r="VZN18" s="124"/>
      <c r="VZO18" s="124"/>
      <c r="VZP18" s="124"/>
      <c r="VZQ18" s="124"/>
      <c r="VZR18" s="124"/>
      <c r="VZS18" s="124"/>
      <c r="VZT18" s="124"/>
      <c r="VZU18" s="124"/>
      <c r="VZV18" s="124"/>
      <c r="VZW18" s="124"/>
      <c r="VZX18" s="124"/>
      <c r="VZY18" s="124"/>
      <c r="VZZ18" s="124"/>
      <c r="WAA18" s="124"/>
      <c r="WAB18" s="124"/>
      <c r="WAC18" s="124"/>
      <c r="WAD18" s="124"/>
      <c r="WAE18" s="124"/>
      <c r="WAF18" s="124"/>
      <c r="WAG18" s="124"/>
      <c r="WAH18" s="124"/>
      <c r="WAI18" s="124"/>
      <c r="WAJ18" s="124"/>
      <c r="WAK18" s="124"/>
      <c r="WAL18" s="124"/>
      <c r="WAM18" s="124"/>
      <c r="WAN18" s="124"/>
      <c r="WAO18" s="124"/>
      <c r="WAP18" s="124"/>
      <c r="WAQ18" s="124"/>
      <c r="WAR18" s="124"/>
      <c r="WAS18" s="124"/>
      <c r="WAT18" s="124"/>
      <c r="WAU18" s="124"/>
      <c r="WAV18" s="124"/>
      <c r="WAW18" s="124"/>
      <c r="WAX18" s="124"/>
      <c r="WAY18" s="124"/>
      <c r="WAZ18" s="124"/>
      <c r="WBA18" s="124"/>
      <c r="WBB18" s="124"/>
      <c r="WBC18" s="124"/>
      <c r="WBD18" s="124"/>
      <c r="WBE18" s="124"/>
      <c r="WBF18" s="124"/>
      <c r="WBG18" s="124"/>
      <c r="WBH18" s="124"/>
      <c r="WBI18" s="124"/>
      <c r="WBJ18" s="124"/>
      <c r="WBK18" s="124"/>
      <c r="WBL18" s="124"/>
      <c r="WBM18" s="124"/>
      <c r="WBN18" s="124"/>
      <c r="WBO18" s="124"/>
      <c r="WBP18" s="124"/>
      <c r="WBQ18" s="124"/>
      <c r="WBR18" s="124"/>
      <c r="WBS18" s="124"/>
      <c r="WBT18" s="124"/>
      <c r="WBU18" s="124"/>
      <c r="WBV18" s="124"/>
      <c r="WBW18" s="124"/>
      <c r="WBX18" s="124"/>
      <c r="WBY18" s="124"/>
      <c r="WBZ18" s="124"/>
      <c r="WCA18" s="124"/>
      <c r="WCB18" s="124"/>
      <c r="WCC18" s="124"/>
      <c r="WCD18" s="124"/>
      <c r="WCE18" s="124"/>
      <c r="WCF18" s="124"/>
      <c r="WCG18" s="124"/>
      <c r="WCH18" s="124"/>
      <c r="WCI18" s="124"/>
      <c r="WCJ18" s="124"/>
      <c r="WCK18" s="124"/>
      <c r="WCL18" s="124"/>
      <c r="WCM18" s="124"/>
      <c r="WCN18" s="124"/>
      <c r="WCO18" s="124"/>
      <c r="WCP18" s="124"/>
      <c r="WCQ18" s="124"/>
      <c r="WCR18" s="124"/>
      <c r="WCS18" s="124"/>
      <c r="WCT18" s="124"/>
      <c r="WCU18" s="124"/>
      <c r="WCV18" s="124"/>
      <c r="WCW18" s="124"/>
      <c r="WCX18" s="124"/>
      <c r="WCY18" s="124"/>
      <c r="WCZ18" s="124"/>
      <c r="WDA18" s="124"/>
      <c r="WDB18" s="124"/>
      <c r="WDC18" s="124"/>
      <c r="WDD18" s="124"/>
      <c r="WDE18" s="124"/>
      <c r="WDF18" s="124"/>
      <c r="WDG18" s="124"/>
      <c r="WDH18" s="124"/>
      <c r="WDI18" s="124"/>
      <c r="WDJ18" s="124"/>
      <c r="WDK18" s="124"/>
      <c r="WDL18" s="124"/>
      <c r="WDM18" s="124"/>
      <c r="WDN18" s="124"/>
      <c r="WDO18" s="124"/>
      <c r="WDP18" s="124"/>
      <c r="WDQ18" s="124"/>
      <c r="WDR18" s="124"/>
      <c r="WDS18" s="124"/>
      <c r="WDT18" s="124"/>
      <c r="WDU18" s="124"/>
      <c r="WDV18" s="124"/>
      <c r="WDW18" s="124"/>
      <c r="WDX18" s="124"/>
      <c r="WDY18" s="124"/>
      <c r="WDZ18" s="124"/>
      <c r="WEA18" s="124"/>
      <c r="WEB18" s="124"/>
      <c r="WEC18" s="124"/>
      <c r="WED18" s="124"/>
      <c r="WEE18" s="124"/>
      <c r="WEF18" s="124"/>
      <c r="WEG18" s="124"/>
      <c r="WEH18" s="124"/>
      <c r="WEI18" s="124"/>
      <c r="WEJ18" s="124"/>
      <c r="WEK18" s="124"/>
      <c r="WEL18" s="124"/>
      <c r="WEM18" s="124"/>
      <c r="WEN18" s="124"/>
      <c r="WEO18" s="124"/>
      <c r="WEP18" s="124"/>
      <c r="WEQ18" s="124"/>
      <c r="WER18" s="124"/>
      <c r="WES18" s="124"/>
      <c r="WET18" s="124"/>
      <c r="WEU18" s="124"/>
      <c r="WEV18" s="124"/>
      <c r="WEW18" s="124"/>
      <c r="WEX18" s="124"/>
      <c r="WEY18" s="124"/>
      <c r="WEZ18" s="124"/>
      <c r="WFA18" s="124"/>
      <c r="WFB18" s="124"/>
      <c r="WFC18" s="124"/>
      <c r="WFD18" s="124"/>
      <c r="WFE18" s="124"/>
      <c r="WFF18" s="124"/>
      <c r="WFG18" s="124"/>
      <c r="WFH18" s="124"/>
      <c r="WFI18" s="124"/>
      <c r="WFJ18" s="124"/>
      <c r="WFK18" s="124"/>
      <c r="WFL18" s="124"/>
      <c r="WFM18" s="124"/>
      <c r="WFN18" s="124"/>
      <c r="WFO18" s="124"/>
      <c r="WFP18" s="124"/>
      <c r="WFQ18" s="124"/>
      <c r="WFR18" s="124"/>
      <c r="WFS18" s="124"/>
      <c r="WFT18" s="124"/>
      <c r="WFU18" s="124"/>
      <c r="WFV18" s="124"/>
      <c r="WFW18" s="124"/>
      <c r="WFX18" s="124"/>
      <c r="WFY18" s="124"/>
      <c r="WFZ18" s="124"/>
      <c r="WGA18" s="124"/>
      <c r="WGB18" s="124"/>
      <c r="WGC18" s="124"/>
      <c r="WGD18" s="124"/>
      <c r="WGE18" s="124"/>
      <c r="WGF18" s="124"/>
      <c r="WGG18" s="124"/>
      <c r="WGH18" s="124"/>
      <c r="WGI18" s="124"/>
      <c r="WGJ18" s="124"/>
      <c r="WGK18" s="124"/>
      <c r="WGL18" s="124"/>
      <c r="WGM18" s="124"/>
      <c r="WGN18" s="124"/>
      <c r="WGO18" s="124"/>
      <c r="WGP18" s="124"/>
      <c r="WGQ18" s="124"/>
      <c r="WGR18" s="124"/>
      <c r="WGS18" s="124"/>
      <c r="WGT18" s="124"/>
      <c r="WGU18" s="124"/>
      <c r="WGV18" s="124"/>
      <c r="WGW18" s="124"/>
      <c r="WGX18" s="124"/>
      <c r="WGY18" s="124"/>
      <c r="WGZ18" s="124"/>
      <c r="WHA18" s="124"/>
      <c r="WHB18" s="124"/>
      <c r="WHC18" s="124"/>
      <c r="WHD18" s="124"/>
      <c r="WHE18" s="124"/>
      <c r="WHF18" s="124"/>
      <c r="WHG18" s="124"/>
      <c r="WHH18" s="124"/>
      <c r="WHI18" s="124"/>
      <c r="WHJ18" s="124"/>
      <c r="WHK18" s="124"/>
      <c r="WHL18" s="124"/>
      <c r="WHM18" s="124"/>
      <c r="WHN18" s="124"/>
      <c r="WHO18" s="124"/>
      <c r="WHP18" s="124"/>
      <c r="WHQ18" s="124"/>
      <c r="WHR18" s="124"/>
      <c r="WHS18" s="124"/>
      <c r="WHT18" s="124"/>
      <c r="WHU18" s="124"/>
      <c r="WHV18" s="124"/>
      <c r="WHW18" s="124"/>
      <c r="WHX18" s="124"/>
      <c r="WHY18" s="124"/>
      <c r="WHZ18" s="124"/>
      <c r="WIA18" s="124"/>
      <c r="WIB18" s="124"/>
      <c r="WIC18" s="124"/>
      <c r="WID18" s="124"/>
      <c r="WIE18" s="124"/>
      <c r="WIF18" s="124"/>
      <c r="WIG18" s="124"/>
      <c r="WIH18" s="124"/>
      <c r="WII18" s="124"/>
      <c r="WIJ18" s="124"/>
      <c r="WIK18" s="124"/>
      <c r="WIL18" s="124"/>
      <c r="WIM18" s="124"/>
      <c r="WIN18" s="124"/>
      <c r="WIO18" s="124"/>
      <c r="WIP18" s="124"/>
      <c r="WIQ18" s="124"/>
      <c r="WIR18" s="124"/>
      <c r="WIS18" s="124"/>
      <c r="WIT18" s="124"/>
      <c r="WIU18" s="124"/>
      <c r="WIV18" s="124"/>
      <c r="WIW18" s="124"/>
      <c r="WIX18" s="124"/>
      <c r="WIY18" s="124"/>
      <c r="WIZ18" s="124"/>
      <c r="WJA18" s="124"/>
      <c r="WJB18" s="124"/>
      <c r="WJC18" s="124"/>
      <c r="WJD18" s="124"/>
      <c r="WJE18" s="124"/>
      <c r="WJF18" s="124"/>
      <c r="WJG18" s="124"/>
      <c r="WJH18" s="124"/>
      <c r="WJI18" s="124"/>
      <c r="WJJ18" s="124"/>
      <c r="WJK18" s="124"/>
      <c r="WJL18" s="124"/>
      <c r="WJM18" s="124"/>
      <c r="WJN18" s="124"/>
      <c r="WJO18" s="124"/>
      <c r="WJP18" s="124"/>
      <c r="WJQ18" s="124"/>
      <c r="WJR18" s="124"/>
      <c r="WJS18" s="124"/>
      <c r="WJT18" s="124"/>
      <c r="WJU18" s="124"/>
      <c r="WJV18" s="124"/>
      <c r="WJW18" s="124"/>
      <c r="WJX18" s="124"/>
      <c r="WJY18" s="124"/>
      <c r="WJZ18" s="124"/>
      <c r="WKA18" s="124"/>
      <c r="WKB18" s="124"/>
      <c r="WKC18" s="124"/>
      <c r="WKD18" s="124"/>
      <c r="WKE18" s="124"/>
      <c r="WKF18" s="124"/>
      <c r="WKG18" s="124"/>
      <c r="WKH18" s="124"/>
      <c r="WKI18" s="124"/>
      <c r="WKJ18" s="124"/>
      <c r="WKK18" s="124"/>
      <c r="WKL18" s="124"/>
      <c r="WKM18" s="124"/>
      <c r="WKN18" s="124"/>
      <c r="WKO18" s="124"/>
      <c r="WKP18" s="124"/>
      <c r="WKQ18" s="124"/>
      <c r="WKR18" s="124"/>
      <c r="WKS18" s="124"/>
      <c r="WKT18" s="124"/>
      <c r="WKU18" s="124"/>
      <c r="WKV18" s="124"/>
      <c r="WKW18" s="124"/>
      <c r="WKX18" s="124"/>
      <c r="WKY18" s="124"/>
      <c r="WKZ18" s="124"/>
      <c r="WLA18" s="124"/>
      <c r="WLB18" s="124"/>
      <c r="WLC18" s="124"/>
      <c r="WLD18" s="124"/>
      <c r="WLE18" s="124"/>
      <c r="WLF18" s="124"/>
      <c r="WLG18" s="124"/>
      <c r="WLH18" s="124"/>
      <c r="WLI18" s="124"/>
      <c r="WLJ18" s="124"/>
      <c r="WLK18" s="124"/>
      <c r="WLL18" s="124"/>
      <c r="WLM18" s="124"/>
      <c r="WLN18" s="124"/>
      <c r="WLO18" s="124"/>
      <c r="WLP18" s="124"/>
      <c r="WLQ18" s="124"/>
      <c r="WLR18" s="124"/>
      <c r="WLS18" s="124"/>
      <c r="WLT18" s="124"/>
      <c r="WLU18" s="124"/>
      <c r="WLV18" s="124"/>
      <c r="WLW18" s="124"/>
      <c r="WLX18" s="124"/>
      <c r="WLY18" s="124"/>
      <c r="WLZ18" s="124"/>
      <c r="WMA18" s="124"/>
      <c r="WMB18" s="124"/>
      <c r="WMC18" s="124"/>
      <c r="WMD18" s="124"/>
      <c r="WME18" s="124"/>
      <c r="WMF18" s="124"/>
      <c r="WMG18" s="124"/>
      <c r="WMH18" s="124"/>
      <c r="WMI18" s="124"/>
      <c r="WMJ18" s="124"/>
      <c r="WMK18" s="124"/>
      <c r="WML18" s="124"/>
      <c r="WMM18" s="124"/>
      <c r="WMN18" s="124"/>
      <c r="WMO18" s="124"/>
      <c r="WMP18" s="124"/>
      <c r="WMQ18" s="124"/>
      <c r="WMR18" s="124"/>
      <c r="WMS18" s="124"/>
      <c r="WMT18" s="124"/>
      <c r="WMU18" s="124"/>
      <c r="WMV18" s="124"/>
      <c r="WMW18" s="124"/>
      <c r="WMX18" s="124"/>
      <c r="WMY18" s="124"/>
      <c r="WMZ18" s="124"/>
      <c r="WNA18" s="124"/>
      <c r="WNB18" s="124"/>
      <c r="WNC18" s="124"/>
      <c r="WND18" s="124"/>
      <c r="WNE18" s="124"/>
      <c r="WNF18" s="124"/>
      <c r="WNG18" s="124"/>
      <c r="WNH18" s="124"/>
      <c r="WNI18" s="124"/>
      <c r="WNJ18" s="124"/>
      <c r="WNK18" s="124"/>
      <c r="WNL18" s="124"/>
      <c r="WNM18" s="124"/>
      <c r="WNN18" s="124"/>
      <c r="WNO18" s="124"/>
      <c r="WNP18" s="124"/>
      <c r="WNQ18" s="124"/>
      <c r="WNR18" s="124"/>
      <c r="WNS18" s="124"/>
      <c r="WNT18" s="124"/>
      <c r="WNU18" s="124"/>
      <c r="WNV18" s="124"/>
      <c r="WNW18" s="124"/>
      <c r="WNX18" s="124"/>
      <c r="WNY18" s="124"/>
      <c r="WNZ18" s="124"/>
      <c r="WOA18" s="124"/>
      <c r="WOB18" s="124"/>
      <c r="WOC18" s="124"/>
      <c r="WOD18" s="124"/>
      <c r="WOE18" s="124"/>
      <c r="WOF18" s="124"/>
      <c r="WOG18" s="124"/>
      <c r="WOH18" s="124"/>
      <c r="WOI18" s="124"/>
      <c r="WOJ18" s="124"/>
      <c r="WOK18" s="124"/>
      <c r="WOL18" s="124"/>
      <c r="WOM18" s="124"/>
      <c r="WON18" s="124"/>
      <c r="WOO18" s="124"/>
      <c r="WOP18" s="124"/>
      <c r="WOQ18" s="124"/>
      <c r="WOR18" s="124"/>
      <c r="WOS18" s="124"/>
      <c r="WOT18" s="124"/>
      <c r="WOU18" s="124"/>
      <c r="WOV18" s="124"/>
      <c r="WOW18" s="124"/>
      <c r="WOX18" s="124"/>
      <c r="WOY18" s="124"/>
      <c r="WOZ18" s="124"/>
      <c r="WPA18" s="124"/>
      <c r="WPB18" s="124"/>
      <c r="WPC18" s="124"/>
      <c r="WPD18" s="124"/>
      <c r="WPE18" s="124"/>
      <c r="WPF18" s="124"/>
      <c r="WPG18" s="124"/>
      <c r="WPH18" s="124"/>
      <c r="WPI18" s="124"/>
      <c r="WPJ18" s="124"/>
      <c r="WPK18" s="124"/>
      <c r="WPL18" s="124"/>
      <c r="WPM18" s="124"/>
      <c r="WPN18" s="124"/>
      <c r="WPO18" s="124"/>
      <c r="WPP18" s="124"/>
      <c r="WPQ18" s="124"/>
      <c r="WPR18" s="124"/>
      <c r="WPS18" s="124"/>
      <c r="WPT18" s="124"/>
      <c r="WPU18" s="124"/>
      <c r="WPV18" s="124"/>
      <c r="WPW18" s="124"/>
      <c r="WPX18" s="124"/>
      <c r="WPY18" s="124"/>
      <c r="WPZ18" s="124"/>
      <c r="WQA18" s="124"/>
      <c r="WQB18" s="124"/>
      <c r="WQC18" s="124"/>
      <c r="WQD18" s="124"/>
      <c r="WQE18" s="124"/>
      <c r="WQF18" s="124"/>
      <c r="WQG18" s="124"/>
      <c r="WQH18" s="124"/>
      <c r="WQI18" s="124"/>
      <c r="WQJ18" s="124"/>
      <c r="WQK18" s="124"/>
      <c r="WQL18" s="124"/>
      <c r="WQM18" s="124"/>
      <c r="WQN18" s="124"/>
      <c r="WQO18" s="124"/>
      <c r="WQP18" s="124"/>
      <c r="WQQ18" s="124"/>
      <c r="WQR18" s="124"/>
      <c r="WQS18" s="124"/>
      <c r="WQT18" s="124"/>
      <c r="WQU18" s="124"/>
      <c r="WQV18" s="124"/>
      <c r="WQW18" s="124"/>
      <c r="WQX18" s="124"/>
      <c r="WQY18" s="124"/>
      <c r="WQZ18" s="124"/>
      <c r="WRA18" s="124"/>
      <c r="WRB18" s="124"/>
      <c r="WRC18" s="124"/>
      <c r="WRD18" s="124"/>
      <c r="WRE18" s="124"/>
      <c r="WRF18" s="124"/>
      <c r="WRG18" s="124"/>
      <c r="WRH18" s="124"/>
      <c r="WRI18" s="124"/>
      <c r="WRJ18" s="124"/>
      <c r="WRK18" s="124"/>
      <c r="WRL18" s="124"/>
      <c r="WRM18" s="124"/>
      <c r="WRN18" s="124"/>
      <c r="WRO18" s="124"/>
      <c r="WRP18" s="124"/>
      <c r="WRQ18" s="124"/>
      <c r="WRR18" s="124"/>
      <c r="WRS18" s="124"/>
      <c r="WRT18" s="124"/>
      <c r="WRU18" s="124"/>
      <c r="WRV18" s="124"/>
      <c r="WRW18" s="124"/>
      <c r="WRX18" s="124"/>
      <c r="WRY18" s="124"/>
      <c r="WRZ18" s="124"/>
      <c r="WSA18" s="124"/>
      <c r="WSB18" s="124"/>
      <c r="WSC18" s="124"/>
      <c r="WSD18" s="124"/>
      <c r="WSE18" s="124"/>
      <c r="WSF18" s="124"/>
      <c r="WSG18" s="124"/>
      <c r="WSH18" s="124"/>
      <c r="WSI18" s="124"/>
      <c r="WSJ18" s="124"/>
      <c r="WSK18" s="124"/>
      <c r="WSL18" s="124"/>
      <c r="WSM18" s="124"/>
      <c r="WSN18" s="124"/>
      <c r="WSO18" s="124"/>
      <c r="WSP18" s="124"/>
      <c r="WSQ18" s="124"/>
      <c r="WSR18" s="124"/>
      <c r="WSS18" s="124"/>
      <c r="WST18" s="124"/>
      <c r="WSU18" s="124"/>
      <c r="WSV18" s="124"/>
      <c r="WSW18" s="124"/>
      <c r="WSX18" s="124"/>
      <c r="WSY18" s="124"/>
      <c r="WSZ18" s="124"/>
      <c r="WTA18" s="124"/>
      <c r="WTB18" s="124"/>
      <c r="WTC18" s="124"/>
      <c r="WTD18" s="124"/>
      <c r="WTE18" s="124"/>
      <c r="WTF18" s="124"/>
      <c r="WTG18" s="124"/>
      <c r="WTH18" s="124"/>
      <c r="WTI18" s="124"/>
      <c r="WTJ18" s="124"/>
      <c r="WTK18" s="124"/>
      <c r="WTL18" s="124"/>
      <c r="WTM18" s="124"/>
      <c r="WTN18" s="124"/>
      <c r="WTO18" s="124"/>
      <c r="WTP18" s="124"/>
      <c r="WTQ18" s="124"/>
      <c r="WTR18" s="124"/>
      <c r="WTS18" s="124"/>
      <c r="WTT18" s="124"/>
      <c r="WTU18" s="124"/>
      <c r="WTV18" s="124"/>
      <c r="WTW18" s="124"/>
      <c r="WTX18" s="124"/>
      <c r="WTY18" s="124"/>
      <c r="WTZ18" s="124"/>
      <c r="WUA18" s="124"/>
      <c r="WUB18" s="124"/>
      <c r="WUC18" s="124"/>
      <c r="WUD18" s="124"/>
      <c r="WUE18" s="124"/>
      <c r="WUF18" s="124"/>
      <c r="WUG18" s="124"/>
      <c r="WUH18" s="124"/>
      <c r="WUI18" s="124"/>
      <c r="WUJ18" s="124"/>
      <c r="WUK18" s="124"/>
      <c r="WUL18" s="124"/>
      <c r="WUM18" s="124"/>
      <c r="WUN18" s="124"/>
      <c r="WUO18" s="124"/>
      <c r="WUP18" s="124"/>
      <c r="WUQ18" s="124"/>
      <c r="WUR18" s="124"/>
      <c r="WUS18" s="124"/>
      <c r="WUT18" s="124"/>
      <c r="WUU18" s="124"/>
      <c r="WUV18" s="124"/>
      <c r="WUW18" s="124"/>
      <c r="WUX18" s="124"/>
      <c r="WUY18" s="124"/>
      <c r="WUZ18" s="124"/>
      <c r="WVA18" s="124"/>
      <c r="WVB18" s="124"/>
      <c r="WVC18" s="124"/>
      <c r="WVD18" s="124"/>
      <c r="WVE18" s="124"/>
      <c r="WVF18" s="124"/>
      <c r="WVG18" s="124"/>
      <c r="WVH18" s="124"/>
      <c r="WVI18" s="124"/>
      <c r="WVJ18" s="124"/>
      <c r="WVK18" s="124"/>
      <c r="WVL18" s="124"/>
      <c r="WVM18" s="124"/>
      <c r="WVN18" s="124"/>
      <c r="WVO18" s="124"/>
      <c r="WVP18" s="124"/>
      <c r="WVQ18" s="124"/>
      <c r="WVR18" s="124"/>
      <c r="WVS18" s="124"/>
      <c r="WVT18" s="124"/>
      <c r="WVU18" s="124"/>
      <c r="WVV18" s="124"/>
      <c r="WVW18" s="124"/>
      <c r="WVX18" s="124"/>
      <c r="WVY18" s="124"/>
      <c r="WVZ18" s="124"/>
      <c r="WWA18" s="124"/>
      <c r="WWB18" s="124"/>
      <c r="WWC18" s="124"/>
      <c r="WWD18" s="124"/>
      <c r="WWE18" s="124"/>
      <c r="WWF18" s="124"/>
      <c r="WWG18" s="124"/>
      <c r="WWH18" s="124"/>
      <c r="WWI18" s="124"/>
      <c r="WWJ18" s="124"/>
      <c r="WWK18" s="124"/>
      <c r="WWL18" s="124"/>
      <c r="WWM18" s="124"/>
      <c r="WWN18" s="124"/>
      <c r="WWO18" s="124"/>
      <c r="WWP18" s="124"/>
      <c r="WWQ18" s="124"/>
      <c r="WWR18" s="124"/>
      <c r="WWS18" s="124"/>
      <c r="WWT18" s="124"/>
      <c r="WWU18" s="124"/>
      <c r="WWV18" s="124"/>
      <c r="WWW18" s="124"/>
      <c r="WWX18" s="124"/>
      <c r="WWY18" s="124"/>
      <c r="WWZ18" s="124"/>
      <c r="WXA18" s="124"/>
      <c r="WXB18" s="124"/>
      <c r="WXC18" s="124"/>
      <c r="WXD18" s="124"/>
      <c r="WXE18" s="124"/>
      <c r="WXF18" s="124"/>
      <c r="WXG18" s="124"/>
      <c r="WXH18" s="124"/>
      <c r="WXI18" s="124"/>
      <c r="WXJ18" s="124"/>
      <c r="WXK18" s="124"/>
      <c r="WXL18" s="124"/>
      <c r="WXM18" s="124"/>
      <c r="WXN18" s="124"/>
      <c r="WXO18" s="124"/>
      <c r="WXP18" s="124"/>
      <c r="WXQ18" s="124"/>
      <c r="WXR18" s="124"/>
      <c r="WXS18" s="124"/>
      <c r="WXT18" s="124"/>
      <c r="WXU18" s="124"/>
      <c r="WXV18" s="124"/>
      <c r="WXW18" s="124"/>
      <c r="WXX18" s="124"/>
      <c r="WXY18" s="124"/>
      <c r="WXZ18" s="124"/>
      <c r="WYA18" s="124"/>
      <c r="WYB18" s="124"/>
      <c r="WYC18" s="124"/>
      <c r="WYD18" s="124"/>
      <c r="WYE18" s="124"/>
      <c r="WYF18" s="124"/>
      <c r="WYG18" s="124"/>
      <c r="WYH18" s="124"/>
      <c r="WYI18" s="124"/>
      <c r="WYJ18" s="124"/>
      <c r="WYK18" s="124"/>
      <c r="WYL18" s="124"/>
      <c r="WYM18" s="124"/>
      <c r="WYN18" s="124"/>
      <c r="WYO18" s="124"/>
      <c r="WYP18" s="124"/>
      <c r="WYQ18" s="124"/>
      <c r="WYR18" s="124"/>
      <c r="WYS18" s="124"/>
      <c r="WYT18" s="124"/>
      <c r="WYU18" s="124"/>
      <c r="WYV18" s="124"/>
      <c r="WYW18" s="124"/>
      <c r="WYX18" s="124"/>
      <c r="WYY18" s="124"/>
      <c r="WYZ18" s="124"/>
      <c r="WZA18" s="124"/>
      <c r="WZB18" s="124"/>
      <c r="WZC18" s="124"/>
      <c r="WZD18" s="124"/>
      <c r="WZE18" s="124"/>
      <c r="WZF18" s="124"/>
      <c r="WZG18" s="124"/>
      <c r="WZH18" s="124"/>
      <c r="WZI18" s="124"/>
      <c r="WZJ18" s="124"/>
      <c r="WZK18" s="124"/>
      <c r="WZL18" s="124"/>
      <c r="WZM18" s="124"/>
      <c r="WZN18" s="124"/>
      <c r="WZO18" s="124"/>
      <c r="WZP18" s="124"/>
      <c r="WZQ18" s="124"/>
      <c r="WZR18" s="124"/>
      <c r="WZS18" s="124"/>
      <c r="WZT18" s="124"/>
      <c r="WZU18" s="124"/>
      <c r="WZV18" s="124"/>
      <c r="WZW18" s="124"/>
      <c r="WZX18" s="124"/>
      <c r="WZY18" s="124"/>
      <c r="WZZ18" s="124"/>
      <c r="XAA18" s="124"/>
      <c r="XAB18" s="124"/>
      <c r="XAC18" s="124"/>
      <c r="XAD18" s="124"/>
      <c r="XAE18" s="124"/>
      <c r="XAF18" s="124"/>
      <c r="XAG18" s="124"/>
      <c r="XAH18" s="124"/>
      <c r="XAI18" s="124"/>
      <c r="XAJ18" s="124"/>
      <c r="XAK18" s="124"/>
      <c r="XAL18" s="124"/>
      <c r="XAM18" s="124"/>
      <c r="XAN18" s="124"/>
      <c r="XAO18" s="124"/>
      <c r="XAP18" s="124"/>
      <c r="XAQ18" s="124"/>
      <c r="XAR18" s="124"/>
      <c r="XAS18" s="124"/>
      <c r="XAT18" s="124"/>
      <c r="XAU18" s="124"/>
      <c r="XAV18" s="124"/>
      <c r="XAW18" s="124"/>
      <c r="XAX18" s="124"/>
      <c r="XAY18" s="124"/>
      <c r="XAZ18" s="124"/>
      <c r="XBA18" s="124"/>
      <c r="XBB18" s="124"/>
      <c r="XBC18" s="124"/>
      <c r="XBD18" s="124"/>
      <c r="XBE18" s="124"/>
      <c r="XBF18" s="124"/>
      <c r="XBG18" s="124"/>
      <c r="XBH18" s="124"/>
      <c r="XBI18" s="124"/>
      <c r="XBJ18" s="124"/>
      <c r="XBK18" s="124"/>
      <c r="XBL18" s="124"/>
      <c r="XBM18" s="124"/>
      <c r="XBN18" s="124"/>
      <c r="XBO18" s="124"/>
      <c r="XBP18" s="124"/>
      <c r="XBQ18" s="124"/>
      <c r="XBR18" s="124"/>
      <c r="XBS18" s="124"/>
      <c r="XBT18" s="124"/>
      <c r="XBU18" s="124"/>
      <c r="XBV18" s="124"/>
      <c r="XBW18" s="124"/>
      <c r="XBX18" s="124"/>
      <c r="XBY18" s="124"/>
      <c r="XBZ18" s="124"/>
      <c r="XCA18" s="124"/>
      <c r="XCB18" s="124"/>
      <c r="XCC18" s="124"/>
      <c r="XCD18" s="124"/>
      <c r="XCE18" s="124"/>
      <c r="XCF18" s="124"/>
      <c r="XCG18" s="124"/>
      <c r="XCH18" s="124"/>
      <c r="XCI18" s="124"/>
      <c r="XCJ18" s="124"/>
      <c r="XCK18" s="124"/>
      <c r="XCL18" s="124"/>
      <c r="XCM18" s="124"/>
      <c r="XCN18" s="124"/>
      <c r="XCO18" s="124"/>
      <c r="XCP18" s="124"/>
      <c r="XCQ18" s="124"/>
      <c r="XCR18" s="124"/>
      <c r="XCS18" s="124"/>
      <c r="XCT18" s="124"/>
    </row>
    <row r="19" spans="1:16322" s="35" customFormat="1" ht="129" hidden="1" customHeight="1" x14ac:dyDescent="0.25">
      <c r="A19" s="924"/>
      <c r="B19" s="900"/>
      <c r="C19" s="902"/>
      <c r="D19" s="799"/>
      <c r="E19" s="921"/>
      <c r="F19" s="905"/>
      <c r="G19" s="907"/>
      <c r="H19" s="851"/>
      <c r="I19" s="843"/>
      <c r="J19" s="799"/>
      <c r="K19" s="898"/>
      <c r="L19" s="800"/>
      <c r="M19" s="801"/>
      <c r="N19" s="799"/>
      <c r="O19" s="791"/>
      <c r="P19" s="963"/>
      <c r="Q19" s="791"/>
      <c r="R19" s="788"/>
      <c r="S19" s="840"/>
      <c r="T19" s="842"/>
      <c r="U19" s="445" t="s">
        <v>551</v>
      </c>
      <c r="V19" s="398" t="s">
        <v>58</v>
      </c>
      <c r="W19" s="430" t="s">
        <v>59</v>
      </c>
      <c r="X19" s="400" t="s">
        <v>72</v>
      </c>
      <c r="Y19" s="404" t="s">
        <v>473</v>
      </c>
      <c r="Z19" s="400" t="s">
        <v>72</v>
      </c>
      <c r="AA19" s="404" t="s">
        <v>467</v>
      </c>
      <c r="AB19" s="384"/>
      <c r="AC19" s="384" t="s">
        <v>204</v>
      </c>
      <c r="AD19" s="400" t="s">
        <v>72</v>
      </c>
      <c r="AE19" s="404" t="s">
        <v>474</v>
      </c>
      <c r="AF19" s="400" t="s">
        <v>72</v>
      </c>
      <c r="AG19" s="404" t="s">
        <v>475</v>
      </c>
      <c r="AH19" s="400" t="s">
        <v>72</v>
      </c>
      <c r="AI19" s="427" t="s">
        <v>476</v>
      </c>
      <c r="AJ19" s="405">
        <f t="shared" si="2"/>
        <v>100</v>
      </c>
      <c r="AK19" s="407">
        <v>0.5</v>
      </c>
      <c r="AL19" s="405">
        <f t="shared" si="1"/>
        <v>50</v>
      </c>
      <c r="AM19" s="879"/>
      <c r="AN19" s="433">
        <v>1</v>
      </c>
      <c r="AO19" s="251" t="str">
        <f>VLOOKUP(AN19,[5]BASE!$A$48:$D$52,2,0)</f>
        <v>Rara vez</v>
      </c>
      <c r="AP19" s="249">
        <v>5</v>
      </c>
      <c r="AQ19" s="253" t="str">
        <f>VLOOKUP(AP19,[5]BASE!$A$56:$D$58,2,0)</f>
        <v xml:space="preserve">Moderado </v>
      </c>
      <c r="AR19" s="255" t="str">
        <f>CONCATENATE(AN19,AP19)</f>
        <v>15</v>
      </c>
      <c r="AS19" s="253">
        <f t="shared" si="3"/>
        <v>5</v>
      </c>
      <c r="AT19" s="247" t="str">
        <f>VLOOKUP(AS19,[5]BASE!$A$115:$B$125,2,0)</f>
        <v>BAJA</v>
      </c>
      <c r="AU19" s="253" t="str">
        <f t="shared" si="4"/>
        <v>Asumir o Reducir el riesgo</v>
      </c>
      <c r="AV19" s="285"/>
      <c r="AW19" s="285" t="s">
        <v>551</v>
      </c>
      <c r="AX19" s="273" t="s">
        <v>341</v>
      </c>
      <c r="AY19" s="273" t="s">
        <v>707</v>
      </c>
      <c r="AZ19" s="274" t="s">
        <v>310</v>
      </c>
      <c r="BA19" s="272" t="s">
        <v>555</v>
      </c>
      <c r="BB19" s="359" t="s">
        <v>554</v>
      </c>
      <c r="BC19" s="349"/>
      <c r="BD19" s="271" t="s">
        <v>483</v>
      </c>
      <c r="BE19" s="171" t="s">
        <v>484</v>
      </c>
      <c r="BF19" s="170" t="s">
        <v>751</v>
      </c>
      <c r="BG19" s="271" t="s">
        <v>653</v>
      </c>
      <c r="BH19" s="255" t="s">
        <v>654</v>
      </c>
      <c r="BI19" s="258" t="s">
        <v>655</v>
      </c>
      <c r="BJ19" s="255" t="s">
        <v>683</v>
      </c>
      <c r="BK19" s="258" t="s">
        <v>686</v>
      </c>
      <c r="BL19" s="287" t="s">
        <v>752</v>
      </c>
      <c r="BM19" s="209"/>
      <c r="BN19" s="218">
        <v>0</v>
      </c>
      <c r="BO19" s="295" t="s">
        <v>1016</v>
      </c>
      <c r="BP19" s="306" t="s">
        <v>1017</v>
      </c>
      <c r="BQ19" s="331"/>
    </row>
    <row r="20" spans="1:16322" s="35" customFormat="1" ht="121.5" hidden="1" customHeight="1" x14ac:dyDescent="0.25">
      <c r="A20" s="924"/>
      <c r="B20" s="900"/>
      <c r="C20" s="902"/>
      <c r="D20" s="799" t="s">
        <v>9</v>
      </c>
      <c r="E20" s="921" t="s">
        <v>477</v>
      </c>
      <c r="F20" s="905" t="s">
        <v>462</v>
      </c>
      <c r="G20" s="907" t="s">
        <v>478</v>
      </c>
      <c r="H20" s="851" t="s">
        <v>479</v>
      </c>
      <c r="I20" s="843" t="s">
        <v>480</v>
      </c>
      <c r="J20" s="799" t="s">
        <v>41</v>
      </c>
      <c r="K20" s="898" t="s">
        <v>746</v>
      </c>
      <c r="L20" s="800">
        <v>1</v>
      </c>
      <c r="M20" s="801" t="str">
        <f>VLOOKUP(L20,[5]BASE!$A$47:$D$52,2,0)</f>
        <v>Rara vez</v>
      </c>
      <c r="N20" s="799">
        <v>20</v>
      </c>
      <c r="O20" s="791" t="str">
        <f>VLOOKUP(N20,[5]BASE!$A$56:$D$58,2,0)</f>
        <v>Catastrófico</v>
      </c>
      <c r="P20" s="843" t="str">
        <f>CONCATENATE(L20,N20)</f>
        <v>120</v>
      </c>
      <c r="Q20" s="791">
        <f>L20*N20</f>
        <v>20</v>
      </c>
      <c r="R20" s="788" t="str">
        <f>VLOOKUP(Q20,[5]BASE!$A$115:$B$129,2,0)</f>
        <v>MODERADA</v>
      </c>
      <c r="S20" s="840" t="s">
        <v>45</v>
      </c>
      <c r="T20" s="842" t="str">
        <f>IF(R20="baja","Asumir o Reducir el riesgo",IF(R20="moderada","Reducir el riesgo",IF(R20="Alta","Reducir el riesgo",IF(R20="Extrema","Evitar, reducir, compartir o transferir el riesgo",0))))</f>
        <v>Reducir el riesgo</v>
      </c>
      <c r="U20" s="445" t="s">
        <v>465</v>
      </c>
      <c r="V20" s="398" t="s">
        <v>60</v>
      </c>
      <c r="W20" s="430" t="s">
        <v>59</v>
      </c>
      <c r="X20" s="400" t="s">
        <v>72</v>
      </c>
      <c r="Y20" s="404" t="s">
        <v>466</v>
      </c>
      <c r="Z20" s="400" t="s">
        <v>72</v>
      </c>
      <c r="AA20" s="404" t="s">
        <v>467</v>
      </c>
      <c r="AB20" s="384"/>
      <c r="AC20" s="384" t="s">
        <v>204</v>
      </c>
      <c r="AD20" s="400" t="s">
        <v>72</v>
      </c>
      <c r="AE20" s="402" t="s">
        <v>748</v>
      </c>
      <c r="AF20" s="400" t="s">
        <v>72</v>
      </c>
      <c r="AG20" s="404" t="s">
        <v>468</v>
      </c>
      <c r="AH20" s="400" t="s">
        <v>72</v>
      </c>
      <c r="AI20" s="427" t="s">
        <v>469</v>
      </c>
      <c r="AJ20" s="405">
        <f t="shared" si="2"/>
        <v>100</v>
      </c>
      <c r="AK20" s="407">
        <v>0.33329999999999999</v>
      </c>
      <c r="AL20" s="405">
        <f t="shared" si="1"/>
        <v>33.33</v>
      </c>
      <c r="AM20" s="879">
        <f>AL20+AL21+AL22</f>
        <v>99.99</v>
      </c>
      <c r="AN20" s="433">
        <v>1</v>
      </c>
      <c r="AO20" s="251" t="str">
        <f>VLOOKUP(AN20,[5]BASE!A$48:$D$52,2,0)</f>
        <v>Rara vez</v>
      </c>
      <c r="AP20" s="249">
        <v>5</v>
      </c>
      <c r="AQ20" s="253" t="str">
        <f>VLOOKUP(AP20,[5]BASE!$A$56:$D$58,2,0)</f>
        <v xml:space="preserve">Moderado </v>
      </c>
      <c r="AR20" s="255" t="str">
        <f>CONCATENATE(AN20,AP20)</f>
        <v>15</v>
      </c>
      <c r="AS20" s="253">
        <f t="shared" si="3"/>
        <v>5</v>
      </c>
      <c r="AT20" s="247" t="str">
        <f>VLOOKUP(AS20,[5]BASE!$A$115:$B$125,2,0)</f>
        <v>BAJA</v>
      </c>
      <c r="AU20" s="253" t="str">
        <f t="shared" si="4"/>
        <v>Asumir o Reducir el riesgo</v>
      </c>
      <c r="AV20" s="285"/>
      <c r="AW20" s="285" t="s">
        <v>465</v>
      </c>
      <c r="AX20" s="273" t="s">
        <v>341</v>
      </c>
      <c r="AY20" s="273" t="s">
        <v>707</v>
      </c>
      <c r="AZ20" s="274" t="s">
        <v>553</v>
      </c>
      <c r="BA20" s="272" t="s">
        <v>548</v>
      </c>
      <c r="BB20" s="359" t="s">
        <v>749</v>
      </c>
      <c r="BC20" s="349"/>
      <c r="BD20" s="271" t="s">
        <v>485</v>
      </c>
      <c r="BE20" s="172">
        <v>1</v>
      </c>
      <c r="BF20" s="271" t="s">
        <v>558</v>
      </c>
      <c r="BG20" s="271" t="s">
        <v>656</v>
      </c>
      <c r="BH20" s="255">
        <v>1</v>
      </c>
      <c r="BI20" s="258"/>
      <c r="BJ20" s="255" t="s">
        <v>683</v>
      </c>
      <c r="BK20" s="258" t="s">
        <v>750</v>
      </c>
      <c r="BL20" s="258" t="s">
        <v>753</v>
      </c>
      <c r="BM20" s="209"/>
      <c r="BN20" s="218">
        <v>808</v>
      </c>
      <c r="BO20" s="295" t="s">
        <v>1003</v>
      </c>
      <c r="BP20" s="306" t="s">
        <v>1043</v>
      </c>
      <c r="BQ20" s="451" t="s">
        <v>1012</v>
      </c>
    </row>
    <row r="21" spans="1:16322" s="35" customFormat="1" ht="87" hidden="1" customHeight="1" x14ac:dyDescent="0.25">
      <c r="A21" s="924"/>
      <c r="B21" s="900"/>
      <c r="C21" s="902"/>
      <c r="D21" s="799"/>
      <c r="E21" s="921"/>
      <c r="F21" s="905"/>
      <c r="G21" s="907"/>
      <c r="H21" s="851"/>
      <c r="I21" s="843"/>
      <c r="J21" s="799"/>
      <c r="K21" s="898"/>
      <c r="L21" s="800"/>
      <c r="M21" s="801"/>
      <c r="N21" s="799"/>
      <c r="O21" s="791"/>
      <c r="P21" s="843"/>
      <c r="Q21" s="791"/>
      <c r="R21" s="788"/>
      <c r="S21" s="840"/>
      <c r="T21" s="842"/>
      <c r="U21" s="445" t="s">
        <v>470</v>
      </c>
      <c r="V21" s="398" t="s">
        <v>58</v>
      </c>
      <c r="W21" s="430" t="s">
        <v>59</v>
      </c>
      <c r="X21" s="400" t="s">
        <v>72</v>
      </c>
      <c r="Y21" s="404" t="s">
        <v>468</v>
      </c>
      <c r="Z21" s="400" t="s">
        <v>72</v>
      </c>
      <c r="AA21" s="404" t="s">
        <v>467</v>
      </c>
      <c r="AB21" s="384"/>
      <c r="AC21" s="384" t="s">
        <v>204</v>
      </c>
      <c r="AD21" s="400" t="s">
        <v>72</v>
      </c>
      <c r="AE21" s="402" t="s">
        <v>471</v>
      </c>
      <c r="AF21" s="400" t="s">
        <v>72</v>
      </c>
      <c r="AG21" s="404" t="s">
        <v>468</v>
      </c>
      <c r="AH21" s="400" t="s">
        <v>72</v>
      </c>
      <c r="AI21" s="427" t="s">
        <v>472</v>
      </c>
      <c r="AJ21" s="405">
        <f t="shared" si="2"/>
        <v>100</v>
      </c>
      <c r="AK21" s="407">
        <v>0.33329999999999999</v>
      </c>
      <c r="AL21" s="405">
        <f t="shared" si="1"/>
        <v>33.33</v>
      </c>
      <c r="AM21" s="879"/>
      <c r="AN21" s="433">
        <v>1</v>
      </c>
      <c r="AO21" s="251" t="str">
        <f>VLOOKUP(AN21,[5]BASE!A$48:$D$52,2,0)</f>
        <v>Rara vez</v>
      </c>
      <c r="AP21" s="249">
        <v>5</v>
      </c>
      <c r="AQ21" s="253" t="str">
        <f>VLOOKUP(AP21,[5]BASE!$A$56:$D$58,2,0)</f>
        <v xml:space="preserve">Moderado </v>
      </c>
      <c r="AR21" s="255"/>
      <c r="AS21" s="253">
        <f t="shared" si="3"/>
        <v>5</v>
      </c>
      <c r="AT21" s="247" t="str">
        <f>VLOOKUP(AS21,[5]BASE!$A$115:$B$125,2,0)</f>
        <v>BAJA</v>
      </c>
      <c r="AU21" s="253" t="str">
        <f t="shared" si="4"/>
        <v>Asumir o Reducir el riesgo</v>
      </c>
      <c r="AV21" s="285"/>
      <c r="AW21" s="285" t="s">
        <v>470</v>
      </c>
      <c r="AX21" s="273" t="s">
        <v>341</v>
      </c>
      <c r="AY21" s="273" t="s">
        <v>707</v>
      </c>
      <c r="AZ21" s="274" t="s">
        <v>552</v>
      </c>
      <c r="BA21" s="272" t="s">
        <v>548</v>
      </c>
      <c r="BB21" s="359" t="s">
        <v>549</v>
      </c>
      <c r="BC21" s="349"/>
      <c r="BD21" s="271" t="s">
        <v>482</v>
      </c>
      <c r="BE21" s="172">
        <v>1</v>
      </c>
      <c r="BF21" s="271" t="s">
        <v>559</v>
      </c>
      <c r="BG21" s="271" t="s">
        <v>652</v>
      </c>
      <c r="BH21" s="255">
        <v>1</v>
      </c>
      <c r="BI21" s="258"/>
      <c r="BJ21" s="255" t="s">
        <v>683</v>
      </c>
      <c r="BK21" s="258" t="s">
        <v>750</v>
      </c>
      <c r="BL21" s="258" t="s">
        <v>753</v>
      </c>
      <c r="BM21" s="209"/>
      <c r="BN21" s="288">
        <f>392/622</f>
        <v>0.63022508038585212</v>
      </c>
      <c r="BO21" s="258" t="s">
        <v>1004</v>
      </c>
      <c r="BP21" s="339" t="s">
        <v>1071</v>
      </c>
      <c r="BQ21" s="451" t="s">
        <v>1012</v>
      </c>
    </row>
    <row r="22" spans="1:16322" s="35" customFormat="1" ht="126.75" hidden="1" customHeight="1" thickBot="1" x14ac:dyDescent="0.3">
      <c r="A22" s="924"/>
      <c r="B22" s="818"/>
      <c r="C22" s="903"/>
      <c r="D22" s="798"/>
      <c r="E22" s="922"/>
      <c r="F22" s="798"/>
      <c r="G22" s="910"/>
      <c r="H22" s="911"/>
      <c r="I22" s="816"/>
      <c r="J22" s="798"/>
      <c r="K22" s="923"/>
      <c r="L22" s="794"/>
      <c r="M22" s="796"/>
      <c r="N22" s="798"/>
      <c r="O22" s="792"/>
      <c r="P22" s="816"/>
      <c r="Q22" s="792"/>
      <c r="R22" s="789"/>
      <c r="S22" s="928"/>
      <c r="T22" s="918"/>
      <c r="U22" s="374" t="s">
        <v>754</v>
      </c>
      <c r="V22" s="399" t="s">
        <v>58</v>
      </c>
      <c r="W22" s="414" t="s">
        <v>59</v>
      </c>
      <c r="X22" s="391" t="s">
        <v>72</v>
      </c>
      <c r="Y22" s="431" t="s">
        <v>473</v>
      </c>
      <c r="Z22" s="391" t="s">
        <v>72</v>
      </c>
      <c r="AA22" s="431" t="s">
        <v>467</v>
      </c>
      <c r="AB22" s="385"/>
      <c r="AC22" s="385" t="s">
        <v>204</v>
      </c>
      <c r="AD22" s="391" t="s">
        <v>72</v>
      </c>
      <c r="AE22" s="431" t="s">
        <v>474</v>
      </c>
      <c r="AF22" s="391" t="s">
        <v>72</v>
      </c>
      <c r="AG22" s="431" t="s">
        <v>475</v>
      </c>
      <c r="AH22" s="391" t="s">
        <v>72</v>
      </c>
      <c r="AI22" s="443" t="s">
        <v>476</v>
      </c>
      <c r="AJ22" s="389">
        <f t="shared" si="2"/>
        <v>100</v>
      </c>
      <c r="AK22" s="423">
        <v>0.33329999999999999</v>
      </c>
      <c r="AL22" s="389">
        <f t="shared" si="1"/>
        <v>33.33</v>
      </c>
      <c r="AM22" s="880"/>
      <c r="AN22" s="434">
        <v>1</v>
      </c>
      <c r="AO22" s="267" t="str">
        <f>VLOOKUP(AN22,[5]BASE!$A$48:$D$52,2,0)</f>
        <v>Rara vez</v>
      </c>
      <c r="AP22" s="266">
        <v>5</v>
      </c>
      <c r="AQ22" s="269" t="str">
        <f>VLOOKUP(AP22,[5]BASE!$A$56:$D$58,2,0)</f>
        <v xml:space="preserve">Moderado </v>
      </c>
      <c r="AR22" s="268" t="str">
        <f>CONCATENATE(AN22,AP22)</f>
        <v>15</v>
      </c>
      <c r="AS22" s="269">
        <f t="shared" si="3"/>
        <v>5</v>
      </c>
      <c r="AT22" s="275" t="str">
        <f>VLOOKUP(AS22,[5]BASE!$A$115:$B$125,2,0)</f>
        <v>BAJA</v>
      </c>
      <c r="AU22" s="269" t="str">
        <f t="shared" si="4"/>
        <v>Asumir o Reducir el riesgo</v>
      </c>
      <c r="AV22" s="165"/>
      <c r="AW22" s="165" t="s">
        <v>551</v>
      </c>
      <c r="AX22" s="148" t="s">
        <v>341</v>
      </c>
      <c r="AY22" s="148" t="s">
        <v>707</v>
      </c>
      <c r="AZ22" s="126" t="s">
        <v>310</v>
      </c>
      <c r="BA22" s="143" t="s">
        <v>555</v>
      </c>
      <c r="BB22" s="358" t="s">
        <v>554</v>
      </c>
      <c r="BC22" s="347"/>
      <c r="BD22" s="220" t="s">
        <v>483</v>
      </c>
      <c r="BE22" s="140" t="s">
        <v>484</v>
      </c>
      <c r="BF22" s="220" t="s">
        <v>755</v>
      </c>
      <c r="BG22" s="259" t="s">
        <v>657</v>
      </c>
      <c r="BH22" s="268" t="s">
        <v>658</v>
      </c>
      <c r="BI22" s="259" t="s">
        <v>655</v>
      </c>
      <c r="BJ22" s="268" t="s">
        <v>683</v>
      </c>
      <c r="BK22" s="259" t="s">
        <v>756</v>
      </c>
      <c r="BL22" s="259" t="s">
        <v>757</v>
      </c>
      <c r="BM22" s="215"/>
      <c r="BN22" s="217">
        <v>0</v>
      </c>
      <c r="BO22" s="303" t="s">
        <v>1016</v>
      </c>
      <c r="BP22" s="300" t="s">
        <v>1017</v>
      </c>
      <c r="BQ22" s="452"/>
    </row>
    <row r="23" spans="1:16322" s="35" customFormat="1" ht="129" customHeight="1" x14ac:dyDescent="0.25">
      <c r="A23" s="933">
        <v>6</v>
      </c>
      <c r="B23" s="938" t="s">
        <v>194</v>
      </c>
      <c r="C23" s="940" t="s">
        <v>280</v>
      </c>
      <c r="D23" s="912" t="s">
        <v>758</v>
      </c>
      <c r="E23" s="936" t="s">
        <v>281</v>
      </c>
      <c r="F23" s="912" t="s">
        <v>282</v>
      </c>
      <c r="G23" s="945" t="s">
        <v>759</v>
      </c>
      <c r="H23" s="947" t="s">
        <v>760</v>
      </c>
      <c r="I23" s="949" t="s">
        <v>1156</v>
      </c>
      <c r="J23" s="951" t="s">
        <v>41</v>
      </c>
      <c r="K23" s="953" t="s">
        <v>283</v>
      </c>
      <c r="L23" s="955">
        <v>1</v>
      </c>
      <c r="M23" s="957" t="str">
        <f>VLOOKUP(L23,[6]BASE!$A$47:$D$52,2,0)</f>
        <v>Rara vez</v>
      </c>
      <c r="N23" s="951">
        <v>20</v>
      </c>
      <c r="O23" s="834" t="str">
        <f>VLOOKUP(N23,[6]BASE!$A$56:$D$58,2,0)</f>
        <v>Catastrófico</v>
      </c>
      <c r="P23" s="949" t="str">
        <f>CONCATENATE(L23,N23)</f>
        <v>120</v>
      </c>
      <c r="Q23" s="834">
        <f>L23*N23</f>
        <v>20</v>
      </c>
      <c r="R23" s="1071" t="str">
        <f>VLOOKUP(Q23,[6]BASE!$A$115:$B$129,2,0)</f>
        <v>MODERADA</v>
      </c>
      <c r="S23" s="1095" t="s">
        <v>284</v>
      </c>
      <c r="T23" s="1097" t="str">
        <f>IF(R23="baja","Asumir o Reducir el riesgo",IF(R23="moderada","Reducir el riesgo",IF(R23="Alta","Reducir el riesgo",IF(R23="Extrema","Evitar, reducir, compartir o transferir el riesgo",0))))</f>
        <v>Reducir el riesgo</v>
      </c>
      <c r="U23" s="373" t="s">
        <v>761</v>
      </c>
      <c r="V23" s="509" t="s">
        <v>60</v>
      </c>
      <c r="W23" s="510" t="s">
        <v>59</v>
      </c>
      <c r="X23" s="511" t="s">
        <v>73</v>
      </c>
      <c r="Y23" s="411"/>
      <c r="Z23" s="511" t="s">
        <v>73</v>
      </c>
      <c r="AA23" s="411" t="s">
        <v>387</v>
      </c>
      <c r="AB23" s="512"/>
      <c r="AC23" s="512" t="s">
        <v>204</v>
      </c>
      <c r="AD23" s="511" t="s">
        <v>72</v>
      </c>
      <c r="AE23" s="513" t="s">
        <v>286</v>
      </c>
      <c r="AF23" s="511" t="s">
        <v>72</v>
      </c>
      <c r="AG23" s="411" t="s">
        <v>287</v>
      </c>
      <c r="AH23" s="511" t="s">
        <v>72</v>
      </c>
      <c r="AI23" s="411" t="s">
        <v>288</v>
      </c>
      <c r="AJ23" s="514">
        <f t="shared" si="2"/>
        <v>80</v>
      </c>
      <c r="AK23" s="515">
        <v>0.7</v>
      </c>
      <c r="AL23" s="514">
        <f t="shared" si="1"/>
        <v>56</v>
      </c>
      <c r="AM23" s="996">
        <f>+AL23+AL24</f>
        <v>80</v>
      </c>
      <c r="AN23" s="955">
        <v>1</v>
      </c>
      <c r="AO23" s="957" t="str">
        <f>VLOOKUP(AN23,[6]BASE!A$48:$D$52,2,0)</f>
        <v>Rara vez</v>
      </c>
      <c r="AP23" s="951">
        <v>5</v>
      </c>
      <c r="AQ23" s="834" t="str">
        <f>VLOOKUP(AP23,[6]BASE!$A$56:$D$58,2,0)</f>
        <v xml:space="preserve">Moderado </v>
      </c>
      <c r="AR23" s="516" t="str">
        <f>CONCATENATE(AN23,AP23)</f>
        <v>15</v>
      </c>
      <c r="AS23" s="834">
        <f>AN23*AP23</f>
        <v>5</v>
      </c>
      <c r="AT23" s="1071" t="str">
        <f>VLOOKUP(AS23,[6]BASE!$A$115:$B$125,2,0)</f>
        <v>BAJA</v>
      </c>
      <c r="AU23" s="834" t="str">
        <f>IF(AT23="baja","Asumir o Reducir el riesgo",IF(AT23="moderada","Reducir el riesgo",IF(AT23="Alta","Reducir el riesgo",IF(AT23="Extrema","Evitar, reducir, compartir o transferir el riesgo",0))))</f>
        <v>Asumir o Reducir el riesgo</v>
      </c>
      <c r="AV23" s="411"/>
      <c r="AW23" s="411" t="s">
        <v>762</v>
      </c>
      <c r="AX23" s="517" t="s">
        <v>341</v>
      </c>
      <c r="AY23" s="518" t="s">
        <v>387</v>
      </c>
      <c r="AZ23" s="519" t="s">
        <v>206</v>
      </c>
      <c r="BA23" s="520" t="s">
        <v>342</v>
      </c>
      <c r="BB23" s="521" t="s">
        <v>560</v>
      </c>
      <c r="BC23" s="522"/>
      <c r="BD23" s="523" t="s">
        <v>763</v>
      </c>
      <c r="BE23" s="524">
        <v>0</v>
      </c>
      <c r="BF23" s="523" t="s">
        <v>390</v>
      </c>
      <c r="BG23" s="523" t="s">
        <v>659</v>
      </c>
      <c r="BH23" s="516"/>
      <c r="BI23" s="523" t="s">
        <v>659</v>
      </c>
      <c r="BJ23" s="516" t="s">
        <v>683</v>
      </c>
      <c r="BK23" s="523" t="s">
        <v>764</v>
      </c>
      <c r="BL23" s="523" t="s">
        <v>765</v>
      </c>
      <c r="BM23" s="525"/>
      <c r="BN23" s="526">
        <v>0</v>
      </c>
      <c r="BO23" s="527" t="s">
        <v>991</v>
      </c>
      <c r="BP23" s="528" t="s">
        <v>991</v>
      </c>
      <c r="BQ23" s="529"/>
      <c r="BR23" s="506">
        <v>0</v>
      </c>
      <c r="BS23" s="507" t="s">
        <v>1157</v>
      </c>
      <c r="BT23" s="507" t="s">
        <v>1158</v>
      </c>
      <c r="BU23" s="508" t="s">
        <v>596</v>
      </c>
      <c r="BV23" s="1135" t="s">
        <v>73</v>
      </c>
      <c r="BW23" s="530"/>
    </row>
    <row r="24" spans="1:16322" s="35" customFormat="1" ht="177" customHeight="1" thickBot="1" x14ac:dyDescent="0.3">
      <c r="A24" s="933"/>
      <c r="B24" s="939"/>
      <c r="C24" s="941"/>
      <c r="D24" s="913"/>
      <c r="E24" s="937"/>
      <c r="F24" s="913"/>
      <c r="G24" s="946"/>
      <c r="H24" s="948"/>
      <c r="I24" s="950"/>
      <c r="J24" s="952"/>
      <c r="K24" s="954"/>
      <c r="L24" s="956"/>
      <c r="M24" s="958"/>
      <c r="N24" s="952"/>
      <c r="O24" s="835"/>
      <c r="P24" s="950"/>
      <c r="Q24" s="835"/>
      <c r="R24" s="1072"/>
      <c r="S24" s="1096"/>
      <c r="T24" s="1098"/>
      <c r="U24" s="422" t="s">
        <v>289</v>
      </c>
      <c r="V24" s="531" t="s">
        <v>60</v>
      </c>
      <c r="W24" s="532" t="s">
        <v>59</v>
      </c>
      <c r="X24" s="533" t="s">
        <v>73</v>
      </c>
      <c r="Y24" s="165"/>
      <c r="Z24" s="534" t="s">
        <v>73</v>
      </c>
      <c r="AA24" s="165" t="s">
        <v>285</v>
      </c>
      <c r="AB24" s="535"/>
      <c r="AC24" s="536" t="s">
        <v>204</v>
      </c>
      <c r="AD24" s="533" t="s">
        <v>72</v>
      </c>
      <c r="AE24" s="537" t="s">
        <v>766</v>
      </c>
      <c r="AF24" s="534" t="s">
        <v>72</v>
      </c>
      <c r="AG24" s="538" t="s">
        <v>290</v>
      </c>
      <c r="AH24" s="533" t="s">
        <v>72</v>
      </c>
      <c r="AI24" s="165" t="s">
        <v>288</v>
      </c>
      <c r="AJ24" s="539">
        <f t="shared" si="2"/>
        <v>80</v>
      </c>
      <c r="AK24" s="540">
        <v>0.3</v>
      </c>
      <c r="AL24" s="539">
        <f t="shared" si="1"/>
        <v>24</v>
      </c>
      <c r="AM24" s="997"/>
      <c r="AN24" s="956"/>
      <c r="AO24" s="958"/>
      <c r="AP24" s="952"/>
      <c r="AQ24" s="835"/>
      <c r="AR24" s="541"/>
      <c r="AS24" s="835"/>
      <c r="AT24" s="1072"/>
      <c r="AU24" s="835"/>
      <c r="AV24" s="165"/>
      <c r="AW24" s="165" t="s">
        <v>388</v>
      </c>
      <c r="AX24" s="542" t="s">
        <v>341</v>
      </c>
      <c r="AY24" s="543" t="s">
        <v>387</v>
      </c>
      <c r="AZ24" s="544" t="s">
        <v>206</v>
      </c>
      <c r="BA24" s="545" t="s">
        <v>389</v>
      </c>
      <c r="BB24" s="546" t="s">
        <v>767</v>
      </c>
      <c r="BC24" s="547"/>
      <c r="BD24" s="548" t="s">
        <v>763</v>
      </c>
      <c r="BE24" s="549">
        <v>0</v>
      </c>
      <c r="BF24" s="548" t="s">
        <v>390</v>
      </c>
      <c r="BG24" s="548" t="s">
        <v>659</v>
      </c>
      <c r="BH24" s="541"/>
      <c r="BI24" s="548" t="s">
        <v>659</v>
      </c>
      <c r="BJ24" s="541" t="s">
        <v>683</v>
      </c>
      <c r="BK24" s="548" t="s">
        <v>764</v>
      </c>
      <c r="BL24" s="548" t="s">
        <v>765</v>
      </c>
      <c r="BM24" s="550"/>
      <c r="BN24" s="551">
        <v>0</v>
      </c>
      <c r="BO24" s="552" t="s">
        <v>991</v>
      </c>
      <c r="BP24" s="553" t="s">
        <v>991</v>
      </c>
      <c r="BQ24" s="554"/>
      <c r="BR24" s="555">
        <v>0</v>
      </c>
      <c r="BS24" s="556" t="s">
        <v>1159</v>
      </c>
      <c r="BT24" s="556" t="s">
        <v>1158</v>
      </c>
      <c r="BU24" s="557" t="s">
        <v>596</v>
      </c>
      <c r="BV24" s="1136"/>
      <c r="BW24" s="558"/>
    </row>
    <row r="25" spans="1:16322" s="35" customFormat="1" ht="136.5" customHeight="1" x14ac:dyDescent="0.25">
      <c r="A25" s="924">
        <v>7</v>
      </c>
      <c r="B25" s="817" t="s">
        <v>188</v>
      </c>
      <c r="C25" s="901" t="s">
        <v>507</v>
      </c>
      <c r="D25" s="904" t="s">
        <v>508</v>
      </c>
      <c r="E25" s="925" t="s">
        <v>768</v>
      </c>
      <c r="F25" s="904" t="s">
        <v>252</v>
      </c>
      <c r="G25" s="906" t="s">
        <v>509</v>
      </c>
      <c r="H25" s="908" t="s">
        <v>510</v>
      </c>
      <c r="I25" s="815" t="s">
        <v>511</v>
      </c>
      <c r="J25" s="797" t="s">
        <v>41</v>
      </c>
      <c r="K25" s="897" t="s">
        <v>512</v>
      </c>
      <c r="L25" s="793">
        <v>1</v>
      </c>
      <c r="M25" s="795" t="str">
        <f>VLOOKUP(L25,[7]BASE!$A$47:$D$52,2,0)</f>
        <v>Rara vez</v>
      </c>
      <c r="N25" s="797">
        <v>20</v>
      </c>
      <c r="O25" s="790" t="str">
        <f>VLOOKUP(N25,[7]BASE!$A$56:$D$58,2,0)</f>
        <v>Catastrófico</v>
      </c>
      <c r="P25" s="1091" t="str">
        <f>CONCATENATE(L25,N25)</f>
        <v>120</v>
      </c>
      <c r="Q25" s="790">
        <f>L25*N25</f>
        <v>20</v>
      </c>
      <c r="R25" s="787" t="str">
        <f>VLOOKUP(Q25,[7]BASE!$A$115:$B$129,2,0)</f>
        <v>MODERADA</v>
      </c>
      <c r="S25" s="899" t="s">
        <v>491</v>
      </c>
      <c r="T25" s="841" t="str">
        <f>IF(R25="baja","Asumir o Reducir el riesgo",IF(R25="moderada","Reducir el riesgo",IF(R25="Alta","Reducir el riesgo",IF(R25="Extrema","Evitar, reducir, compartir o transferir el riesgo",0))))</f>
        <v>Reducir el riesgo</v>
      </c>
      <c r="U25" s="375" t="s">
        <v>513</v>
      </c>
      <c r="V25" s="417" t="s">
        <v>60</v>
      </c>
      <c r="W25" s="413" t="s">
        <v>62</v>
      </c>
      <c r="X25" s="390" t="s">
        <v>72</v>
      </c>
      <c r="Y25" s="403" t="s">
        <v>258</v>
      </c>
      <c r="Z25" s="390" t="s">
        <v>72</v>
      </c>
      <c r="AA25" s="403" t="s">
        <v>514</v>
      </c>
      <c r="AB25" s="418"/>
      <c r="AC25" s="418" t="s">
        <v>204</v>
      </c>
      <c r="AD25" s="390" t="s">
        <v>72</v>
      </c>
      <c r="AE25" s="401" t="s">
        <v>515</v>
      </c>
      <c r="AF25" s="390" t="s">
        <v>72</v>
      </c>
      <c r="AG25" s="403" t="s">
        <v>495</v>
      </c>
      <c r="AH25" s="390" t="s">
        <v>73</v>
      </c>
      <c r="AI25" s="403" t="s">
        <v>516</v>
      </c>
      <c r="AJ25" s="388">
        <f t="shared" si="2"/>
        <v>70</v>
      </c>
      <c r="AK25" s="406">
        <v>0.5</v>
      </c>
      <c r="AL25" s="388">
        <f t="shared" si="1"/>
        <v>35</v>
      </c>
      <c r="AM25" s="896">
        <f>AL25+AL26</f>
        <v>70</v>
      </c>
      <c r="AN25" s="793">
        <v>1</v>
      </c>
      <c r="AO25" s="795" t="str">
        <f>VLOOKUP(AN25,[7]BASE!A$48:$D$52,2,0)</f>
        <v>Rara vez</v>
      </c>
      <c r="AP25" s="797">
        <v>10</v>
      </c>
      <c r="AQ25" s="790" t="str">
        <f>VLOOKUP(AP25,[7]BASE!$A$56:$D$58,2,0)</f>
        <v>Mayor</v>
      </c>
      <c r="AR25" s="254" t="str">
        <f t="shared" ref="AR25:AR30" si="5">CONCATENATE(AN25,AP25)</f>
        <v>110</v>
      </c>
      <c r="AS25" s="790">
        <f>AN25*AP25</f>
        <v>10</v>
      </c>
      <c r="AT25" s="787" t="str">
        <f>VLOOKUP(AS25,[7]BASE!$A$115:$B$125,2,0)</f>
        <v>BAJA</v>
      </c>
      <c r="AU25" s="790" t="str">
        <f>IF(AT25="baja","Asumir o Reducir el riesgo",IF(AT25="moderada","Reducir el riesgo",IF(AT25="Alta","Reducir el riesgo",IF(AT25="Extrema","Evitar, reducir, compartir o transferir el riesgo",0))))</f>
        <v>Asumir o Reducir el riesgo</v>
      </c>
      <c r="AV25" s="257"/>
      <c r="AW25" s="257" t="s">
        <v>517</v>
      </c>
      <c r="AX25" s="283" t="s">
        <v>769</v>
      </c>
      <c r="AY25" s="283" t="s">
        <v>770</v>
      </c>
      <c r="AZ25" s="222" t="s">
        <v>206</v>
      </c>
      <c r="BA25" s="286" t="s">
        <v>265</v>
      </c>
      <c r="BB25" s="354" t="s">
        <v>266</v>
      </c>
      <c r="BC25" s="346"/>
      <c r="BD25" s="257" t="s">
        <v>518</v>
      </c>
      <c r="BE25" s="279">
        <v>0</v>
      </c>
      <c r="BF25" s="257" t="s">
        <v>519</v>
      </c>
      <c r="BG25" s="257" t="s">
        <v>619</v>
      </c>
      <c r="BH25" s="254">
        <v>0</v>
      </c>
      <c r="BI25" s="257" t="s">
        <v>344</v>
      </c>
      <c r="BJ25" s="254" t="s">
        <v>683</v>
      </c>
      <c r="BK25" s="257" t="s">
        <v>687</v>
      </c>
      <c r="BL25" s="257" t="s">
        <v>703</v>
      </c>
      <c r="BM25" s="214"/>
      <c r="BN25" s="216">
        <v>1</v>
      </c>
      <c r="BO25" s="297" t="s">
        <v>988</v>
      </c>
      <c r="BP25" s="298" t="s">
        <v>1044</v>
      </c>
      <c r="BQ25" s="446" t="s">
        <v>999</v>
      </c>
    </row>
    <row r="26" spans="1:16322" s="35" customFormat="1" ht="144.75" customHeight="1" x14ac:dyDescent="0.25">
      <c r="A26" s="924"/>
      <c r="B26" s="900"/>
      <c r="C26" s="902"/>
      <c r="D26" s="905"/>
      <c r="E26" s="921"/>
      <c r="F26" s="905"/>
      <c r="G26" s="907"/>
      <c r="H26" s="851"/>
      <c r="I26" s="843"/>
      <c r="J26" s="799"/>
      <c r="K26" s="898"/>
      <c r="L26" s="800"/>
      <c r="M26" s="801"/>
      <c r="N26" s="799"/>
      <c r="O26" s="791"/>
      <c r="P26" s="1093"/>
      <c r="Q26" s="791"/>
      <c r="R26" s="788"/>
      <c r="S26" s="840"/>
      <c r="T26" s="842"/>
      <c r="U26" s="919" t="s">
        <v>520</v>
      </c>
      <c r="V26" s="840" t="s">
        <v>60</v>
      </c>
      <c r="W26" s="799" t="s">
        <v>62</v>
      </c>
      <c r="X26" s="830" t="s">
        <v>72</v>
      </c>
      <c r="Y26" s="837" t="s">
        <v>521</v>
      </c>
      <c r="Z26" s="830" t="s">
        <v>72</v>
      </c>
      <c r="AA26" s="837" t="s">
        <v>207</v>
      </c>
      <c r="AB26" s="832"/>
      <c r="AC26" s="832" t="s">
        <v>204</v>
      </c>
      <c r="AD26" s="830" t="s">
        <v>72</v>
      </c>
      <c r="AE26" s="927" t="s">
        <v>522</v>
      </c>
      <c r="AF26" s="830" t="s">
        <v>72</v>
      </c>
      <c r="AG26" s="837" t="s">
        <v>208</v>
      </c>
      <c r="AH26" s="830" t="s">
        <v>73</v>
      </c>
      <c r="AI26" s="837" t="s">
        <v>523</v>
      </c>
      <c r="AJ26" s="813">
        <f t="shared" si="2"/>
        <v>70</v>
      </c>
      <c r="AK26" s="926">
        <v>0.5</v>
      </c>
      <c r="AL26" s="813">
        <f t="shared" si="1"/>
        <v>35</v>
      </c>
      <c r="AM26" s="879"/>
      <c r="AN26" s="800"/>
      <c r="AO26" s="801"/>
      <c r="AP26" s="799"/>
      <c r="AQ26" s="791"/>
      <c r="AR26" s="255" t="str">
        <f t="shared" si="5"/>
        <v/>
      </c>
      <c r="AS26" s="791"/>
      <c r="AT26" s="788"/>
      <c r="AU26" s="791"/>
      <c r="AV26" s="272"/>
      <c r="AW26" s="272" t="s">
        <v>615</v>
      </c>
      <c r="AX26" s="273" t="s">
        <v>769</v>
      </c>
      <c r="AY26" s="273" t="s">
        <v>496</v>
      </c>
      <c r="AZ26" s="274" t="s">
        <v>206</v>
      </c>
      <c r="BA26" s="272" t="s">
        <v>616</v>
      </c>
      <c r="BB26" s="361" t="s">
        <v>617</v>
      </c>
      <c r="BC26" s="349" t="s">
        <v>618</v>
      </c>
      <c r="BD26" s="258" t="s">
        <v>524</v>
      </c>
      <c r="BE26" s="255">
        <v>2</v>
      </c>
      <c r="BF26" s="258" t="s">
        <v>525</v>
      </c>
      <c r="BG26" s="258" t="s">
        <v>671</v>
      </c>
      <c r="BH26" s="255">
        <v>1</v>
      </c>
      <c r="BI26" s="258" t="s">
        <v>771</v>
      </c>
      <c r="BJ26" s="173" t="s">
        <v>682</v>
      </c>
      <c r="BK26" s="174" t="s">
        <v>772</v>
      </c>
      <c r="BL26" s="258"/>
      <c r="BM26" s="209"/>
      <c r="BN26" s="218">
        <v>1</v>
      </c>
      <c r="BO26" s="295" t="s">
        <v>989</v>
      </c>
      <c r="BP26" s="306" t="s">
        <v>1045</v>
      </c>
      <c r="BQ26" s="447" t="s">
        <v>999</v>
      </c>
    </row>
    <row r="27" spans="1:16322" s="35" customFormat="1" ht="165" customHeight="1" x14ac:dyDescent="0.25">
      <c r="A27" s="924"/>
      <c r="B27" s="900"/>
      <c r="C27" s="902"/>
      <c r="D27" s="905"/>
      <c r="E27" s="921"/>
      <c r="F27" s="905"/>
      <c r="G27" s="907"/>
      <c r="H27" s="851"/>
      <c r="I27" s="843"/>
      <c r="J27" s="799"/>
      <c r="K27" s="898"/>
      <c r="L27" s="800"/>
      <c r="M27" s="801"/>
      <c r="N27" s="799"/>
      <c r="O27" s="791"/>
      <c r="P27" s="963"/>
      <c r="Q27" s="791"/>
      <c r="R27" s="788"/>
      <c r="S27" s="840"/>
      <c r="T27" s="842"/>
      <c r="U27" s="919"/>
      <c r="V27" s="840"/>
      <c r="W27" s="799"/>
      <c r="X27" s="830"/>
      <c r="Y27" s="837"/>
      <c r="Z27" s="830"/>
      <c r="AA27" s="837"/>
      <c r="AB27" s="832"/>
      <c r="AC27" s="832"/>
      <c r="AD27" s="830"/>
      <c r="AE27" s="927"/>
      <c r="AF27" s="830"/>
      <c r="AG27" s="837"/>
      <c r="AH27" s="830"/>
      <c r="AI27" s="837"/>
      <c r="AJ27" s="813"/>
      <c r="AK27" s="926"/>
      <c r="AL27" s="813"/>
      <c r="AM27" s="879"/>
      <c r="AN27" s="800"/>
      <c r="AO27" s="801"/>
      <c r="AP27" s="799"/>
      <c r="AQ27" s="791"/>
      <c r="AR27" s="255" t="str">
        <f t="shared" si="5"/>
        <v/>
      </c>
      <c r="AS27" s="791"/>
      <c r="AT27" s="788"/>
      <c r="AU27" s="791"/>
      <c r="AV27" s="287"/>
      <c r="AW27" s="287" t="s">
        <v>526</v>
      </c>
      <c r="AX27" s="273" t="s">
        <v>769</v>
      </c>
      <c r="AY27" s="273" t="s">
        <v>496</v>
      </c>
      <c r="AZ27" s="274" t="s">
        <v>206</v>
      </c>
      <c r="BA27" s="287" t="s">
        <v>527</v>
      </c>
      <c r="BB27" s="361" t="s">
        <v>528</v>
      </c>
      <c r="BC27" s="349"/>
      <c r="BD27" s="258"/>
      <c r="BE27" s="255">
        <v>0</v>
      </c>
      <c r="BF27" s="258" t="s">
        <v>582</v>
      </c>
      <c r="BG27" s="258" t="s">
        <v>623</v>
      </c>
      <c r="BH27" s="255">
        <v>1</v>
      </c>
      <c r="BI27" s="258" t="s">
        <v>344</v>
      </c>
      <c r="BJ27" s="255" t="s">
        <v>683</v>
      </c>
      <c r="BK27" s="174" t="s">
        <v>623</v>
      </c>
      <c r="BL27" s="258" t="s">
        <v>906</v>
      </c>
      <c r="BM27" s="209"/>
      <c r="BN27" s="218">
        <v>1</v>
      </c>
      <c r="BO27" s="295" t="s">
        <v>1046</v>
      </c>
      <c r="BP27" s="306" t="s">
        <v>1005</v>
      </c>
      <c r="BQ27" s="447" t="s">
        <v>999</v>
      </c>
    </row>
    <row r="28" spans="1:16322" s="35" customFormat="1" ht="99" customHeight="1" x14ac:dyDescent="0.25">
      <c r="A28" s="924"/>
      <c r="B28" s="900"/>
      <c r="C28" s="902"/>
      <c r="D28" s="799" t="s">
        <v>15</v>
      </c>
      <c r="E28" s="921" t="s">
        <v>529</v>
      </c>
      <c r="F28" s="905" t="s">
        <v>252</v>
      </c>
      <c r="G28" s="907" t="s">
        <v>530</v>
      </c>
      <c r="H28" s="851" t="s">
        <v>531</v>
      </c>
      <c r="I28" s="843" t="s">
        <v>773</v>
      </c>
      <c r="J28" s="799" t="s">
        <v>41</v>
      </c>
      <c r="K28" s="898" t="s">
        <v>532</v>
      </c>
      <c r="L28" s="800">
        <v>1</v>
      </c>
      <c r="M28" s="801" t="str">
        <f>VLOOKUP(L28,[7]BASE!$A$47:$D$52,2,0)</f>
        <v>Rara vez</v>
      </c>
      <c r="N28" s="799">
        <v>20</v>
      </c>
      <c r="O28" s="791" t="str">
        <f>VLOOKUP(N28,[7]BASE!$A$56:$D$58,2,0)</f>
        <v>Catastrófico</v>
      </c>
      <c r="P28" s="1000" t="str">
        <f>CONCATENATE(L28,N28)</f>
        <v>120</v>
      </c>
      <c r="Q28" s="791">
        <f>L28*N28</f>
        <v>20</v>
      </c>
      <c r="R28" s="788" t="str">
        <f>VLOOKUP(Q28,[7]BASE!$A$115:$B$129,2,0)</f>
        <v>MODERADA</v>
      </c>
      <c r="S28" s="916" t="s">
        <v>205</v>
      </c>
      <c r="T28" s="842" t="str">
        <f>IF(R28="baja","Asumir o Reducir el riesgo",IF(R28="moderada","Reducir el riesgo",IF(R28="Alta","Reducir el riesgo",IF(R28="Extrema","Evitar, reducir, compartir o transferir el riesgo",0))))</f>
        <v>Reducir el riesgo</v>
      </c>
      <c r="U28" s="435" t="s">
        <v>774</v>
      </c>
      <c r="V28" s="398" t="s">
        <v>60</v>
      </c>
      <c r="W28" s="430" t="s">
        <v>59</v>
      </c>
      <c r="X28" s="175" t="s">
        <v>72</v>
      </c>
      <c r="Y28" s="442" t="s">
        <v>492</v>
      </c>
      <c r="Z28" s="400" t="s">
        <v>72</v>
      </c>
      <c r="AA28" s="442" t="s">
        <v>493</v>
      </c>
      <c r="AB28" s="384"/>
      <c r="AC28" s="384" t="s">
        <v>204</v>
      </c>
      <c r="AD28" s="400" t="s">
        <v>72</v>
      </c>
      <c r="AE28" s="442" t="s">
        <v>494</v>
      </c>
      <c r="AF28" s="400" t="s">
        <v>72</v>
      </c>
      <c r="AG28" s="404" t="s">
        <v>495</v>
      </c>
      <c r="AH28" s="400" t="s">
        <v>72</v>
      </c>
      <c r="AI28" s="442" t="s">
        <v>775</v>
      </c>
      <c r="AJ28" s="405">
        <f>SUM(IF(X28="SI",15,0),IF(Z28="SI",5,0),IF(AB28="X",25,0),IF(AC28="X",25,0),IF(AD28="SI",15,0),IF(AF28="SI",10,0),IF(AH28="SI",30,0))</f>
        <v>100</v>
      </c>
      <c r="AK28" s="407">
        <v>0.5</v>
      </c>
      <c r="AL28" s="405">
        <f>AJ28*AK28</f>
        <v>50</v>
      </c>
      <c r="AM28" s="879">
        <f>AL28+AL29</f>
        <v>85</v>
      </c>
      <c r="AN28" s="800">
        <v>1</v>
      </c>
      <c r="AO28" s="801" t="str">
        <f>VLOOKUP(AN28,[7]BASE!A$48:$D$52,2,0)</f>
        <v>Rara vez</v>
      </c>
      <c r="AP28" s="799">
        <v>10</v>
      </c>
      <c r="AQ28" s="791" t="str">
        <f>VLOOKUP(AP28,[7]BASE!$A$56:$D$58,2,0)</f>
        <v>Mayor</v>
      </c>
      <c r="AR28" s="255" t="str">
        <f t="shared" si="5"/>
        <v>110</v>
      </c>
      <c r="AS28" s="791">
        <f>AN28*AP28</f>
        <v>10</v>
      </c>
      <c r="AT28" s="788" t="str">
        <f>VLOOKUP(AS28,[7]BASE!$A$115:$B$125,2,0)</f>
        <v>BAJA</v>
      </c>
      <c r="AU28" s="791" t="str">
        <f>IF(AT28="baja","Asumir o Reducir el riesgo",IF(AT28="moderada","Reducir el riesgo",IF(AT28="Alta","Reducir el riesgo",IF(AT28="Extrema","Evitar, reducir, compartir o transferir el riesgo",0))))</f>
        <v>Asumir o Reducir el riesgo</v>
      </c>
      <c r="AV28" s="287"/>
      <c r="AW28" s="287" t="s">
        <v>776</v>
      </c>
      <c r="AX28" s="258" t="s">
        <v>769</v>
      </c>
      <c r="AY28" s="160" t="s">
        <v>496</v>
      </c>
      <c r="AZ28" s="280" t="s">
        <v>303</v>
      </c>
      <c r="BA28" s="287" t="s">
        <v>620</v>
      </c>
      <c r="BB28" s="289" t="s">
        <v>621</v>
      </c>
      <c r="BC28" s="349" t="s">
        <v>618</v>
      </c>
      <c r="BD28" s="258" t="s">
        <v>607</v>
      </c>
      <c r="BE28" s="255">
        <v>1</v>
      </c>
      <c r="BF28" s="258" t="s">
        <v>344</v>
      </c>
      <c r="BG28" s="258" t="s">
        <v>622</v>
      </c>
      <c r="BH28" s="255">
        <v>3</v>
      </c>
      <c r="BI28" s="258" t="s">
        <v>777</v>
      </c>
      <c r="BJ28" s="255" t="s">
        <v>683</v>
      </c>
      <c r="BK28" s="287" t="s">
        <v>778</v>
      </c>
      <c r="BL28" s="287" t="s">
        <v>779</v>
      </c>
      <c r="BM28" s="209"/>
      <c r="BN28" s="218">
        <v>1</v>
      </c>
      <c r="BO28" s="295" t="s">
        <v>990</v>
      </c>
      <c r="BP28" s="306" t="s">
        <v>1006</v>
      </c>
      <c r="BQ28" s="447" t="s">
        <v>999</v>
      </c>
    </row>
    <row r="29" spans="1:16322" s="35" customFormat="1" ht="116.25" customHeight="1" thickBot="1" x14ac:dyDescent="0.3">
      <c r="A29" s="924"/>
      <c r="B29" s="818"/>
      <c r="C29" s="903"/>
      <c r="D29" s="798"/>
      <c r="E29" s="922"/>
      <c r="F29" s="909"/>
      <c r="G29" s="910"/>
      <c r="H29" s="911"/>
      <c r="I29" s="816"/>
      <c r="J29" s="798"/>
      <c r="K29" s="923"/>
      <c r="L29" s="794"/>
      <c r="M29" s="796"/>
      <c r="N29" s="798"/>
      <c r="O29" s="792"/>
      <c r="P29" s="1092"/>
      <c r="Q29" s="792"/>
      <c r="R29" s="789"/>
      <c r="S29" s="917"/>
      <c r="T29" s="918"/>
      <c r="U29" s="436" t="s">
        <v>513</v>
      </c>
      <c r="V29" s="399" t="s">
        <v>60</v>
      </c>
      <c r="W29" s="414" t="s">
        <v>62</v>
      </c>
      <c r="X29" s="391" t="s">
        <v>72</v>
      </c>
      <c r="Y29" s="431" t="s">
        <v>258</v>
      </c>
      <c r="Z29" s="391" t="s">
        <v>72</v>
      </c>
      <c r="AA29" s="431" t="s">
        <v>514</v>
      </c>
      <c r="AB29" s="385"/>
      <c r="AC29" s="385" t="s">
        <v>204</v>
      </c>
      <c r="AD29" s="391" t="s">
        <v>72</v>
      </c>
      <c r="AE29" s="439" t="s">
        <v>515</v>
      </c>
      <c r="AF29" s="391" t="s">
        <v>72</v>
      </c>
      <c r="AG29" s="431" t="s">
        <v>495</v>
      </c>
      <c r="AH29" s="391" t="s">
        <v>73</v>
      </c>
      <c r="AI29" s="431" t="s">
        <v>516</v>
      </c>
      <c r="AJ29" s="389">
        <f>SUM(IF(X29="SI",15,0),IF(Z29="SI",5,0),IF(AB29="X",25,0),IF(AC29="X",25,0),IF(AD29="SI",15,0),IF(AF29="SI",10,0),IF(AH29="SI",30,0))</f>
        <v>70</v>
      </c>
      <c r="AK29" s="423">
        <v>0.5</v>
      </c>
      <c r="AL29" s="389">
        <f>AJ29*AK29</f>
        <v>35</v>
      </c>
      <c r="AM29" s="880"/>
      <c r="AN29" s="794"/>
      <c r="AO29" s="796"/>
      <c r="AP29" s="798"/>
      <c r="AQ29" s="792"/>
      <c r="AR29" s="268" t="str">
        <f t="shared" si="5"/>
        <v/>
      </c>
      <c r="AS29" s="792"/>
      <c r="AT29" s="789"/>
      <c r="AU29" s="792"/>
      <c r="AV29" s="259"/>
      <c r="AW29" s="259" t="s">
        <v>517</v>
      </c>
      <c r="AX29" s="148" t="s">
        <v>780</v>
      </c>
      <c r="AY29" s="148" t="s">
        <v>770</v>
      </c>
      <c r="AZ29" s="126" t="s">
        <v>206</v>
      </c>
      <c r="BA29" s="141" t="s">
        <v>265</v>
      </c>
      <c r="BB29" s="358" t="s">
        <v>266</v>
      </c>
      <c r="BC29" s="347"/>
      <c r="BD29" s="259" t="s">
        <v>518</v>
      </c>
      <c r="BE29" s="162">
        <v>0</v>
      </c>
      <c r="BF29" s="259" t="s">
        <v>519</v>
      </c>
      <c r="BG29" s="259" t="s">
        <v>619</v>
      </c>
      <c r="BH29" s="268">
        <v>0</v>
      </c>
      <c r="BI29" s="259" t="s">
        <v>344</v>
      </c>
      <c r="BJ29" s="268" t="s">
        <v>683</v>
      </c>
      <c r="BK29" s="141" t="s">
        <v>688</v>
      </c>
      <c r="BL29" s="259" t="s">
        <v>700</v>
      </c>
      <c r="BM29" s="215"/>
      <c r="BN29" s="217">
        <v>1</v>
      </c>
      <c r="BO29" s="303" t="s">
        <v>988</v>
      </c>
      <c r="BP29" s="300" t="s">
        <v>1044</v>
      </c>
      <c r="BQ29" s="330" t="s">
        <v>999</v>
      </c>
    </row>
    <row r="30" spans="1:16322" s="35" customFormat="1" ht="75" customHeight="1" x14ac:dyDescent="0.25">
      <c r="A30" s="924">
        <v>8</v>
      </c>
      <c r="B30" s="817" t="s">
        <v>781</v>
      </c>
      <c r="C30" s="901" t="s">
        <v>370</v>
      </c>
      <c r="D30" s="904" t="s">
        <v>782</v>
      </c>
      <c r="E30" s="925" t="s">
        <v>783</v>
      </c>
      <c r="F30" s="904" t="s">
        <v>371</v>
      </c>
      <c r="G30" s="906" t="s">
        <v>784</v>
      </c>
      <c r="H30" s="908" t="s">
        <v>372</v>
      </c>
      <c r="I30" s="815" t="s">
        <v>785</v>
      </c>
      <c r="J30" s="797" t="s">
        <v>41</v>
      </c>
      <c r="K30" s="897" t="s">
        <v>373</v>
      </c>
      <c r="L30" s="793">
        <v>1</v>
      </c>
      <c r="M30" s="795" t="str">
        <f>VLOOKUP(L30,[8]BASE!$A$47:$D$52,2,0)</f>
        <v>Rara vez</v>
      </c>
      <c r="N30" s="797">
        <v>20</v>
      </c>
      <c r="O30" s="790" t="str">
        <f>VLOOKUP(N30,[8]BASE!$A$56:$D$58,2,0)</f>
        <v>Catastrófico</v>
      </c>
      <c r="P30" s="815" t="str">
        <f>CONCATENATE(L30,N30)</f>
        <v>120</v>
      </c>
      <c r="Q30" s="790">
        <f>L30*N30</f>
        <v>20</v>
      </c>
      <c r="R30" s="787" t="str">
        <f>VLOOKUP(Q30,[8]BASE!$A$115:$B$129,2,0)</f>
        <v>MODERADA</v>
      </c>
      <c r="S30" s="899" t="s">
        <v>336</v>
      </c>
      <c r="T30" s="841" t="str">
        <f>IF(R30="baja","Asumir o Reducir el riesgo",IF(R30="moderada","Reducir el riesgo",IF(R30="Alta","Reducir el riesgo",IF(R30="Extrema","Evitar, reducir, compartir o transferir el riesgo",0))))</f>
        <v>Reducir el riesgo</v>
      </c>
      <c r="U30" s="375" t="s">
        <v>374</v>
      </c>
      <c r="V30" s="417" t="s">
        <v>58</v>
      </c>
      <c r="W30" s="413" t="s">
        <v>59</v>
      </c>
      <c r="X30" s="390" t="s">
        <v>73</v>
      </c>
      <c r="Y30" s="403"/>
      <c r="Z30" s="390" t="s">
        <v>72</v>
      </c>
      <c r="AA30" s="403" t="s">
        <v>375</v>
      </c>
      <c r="AB30" s="418"/>
      <c r="AC30" s="418" t="s">
        <v>204</v>
      </c>
      <c r="AD30" s="390" t="s">
        <v>73</v>
      </c>
      <c r="AE30" s="401" t="s">
        <v>376</v>
      </c>
      <c r="AF30" s="390" t="s">
        <v>72</v>
      </c>
      <c r="AG30" s="403" t="s">
        <v>377</v>
      </c>
      <c r="AH30" s="390" t="s">
        <v>72</v>
      </c>
      <c r="AI30" s="403" t="s">
        <v>378</v>
      </c>
      <c r="AJ30" s="388">
        <f t="shared" ref="AJ30:AJ39" si="6">SUM(IF(X30="SI",15,0),IF(Z30="SI",5,0),IF(AB30="X",25,0),IF(AC30="X",25,0),IF(AD30="SI",15,0),IF(AF30="SI",10,0),IF(AH30="SI",30,0))</f>
        <v>70</v>
      </c>
      <c r="AK30" s="406">
        <v>0.7</v>
      </c>
      <c r="AL30" s="388">
        <f t="shared" ref="AL30:AL35" si="7">AJ30*AK30</f>
        <v>49</v>
      </c>
      <c r="AM30" s="896">
        <f>AL30+AL31</f>
        <v>65.5</v>
      </c>
      <c r="AN30" s="793">
        <v>1</v>
      </c>
      <c r="AO30" s="795" t="str">
        <f>VLOOKUP(AN30,[8]BASE!A$48:$D$52,2,0)</f>
        <v>Rara vez</v>
      </c>
      <c r="AP30" s="797">
        <v>5</v>
      </c>
      <c r="AQ30" s="790" t="str">
        <f>VLOOKUP(AP30,[8]BASE!$A$56:$D$58,2,0)</f>
        <v xml:space="preserve">Moderado </v>
      </c>
      <c r="AR30" s="254" t="str">
        <f t="shared" si="5"/>
        <v>15</v>
      </c>
      <c r="AS30" s="790">
        <f>AN30*AP30</f>
        <v>5</v>
      </c>
      <c r="AT30" s="787" t="str">
        <f>VLOOKUP(AS30,[8]BASE!$A$115:$B$125,2,0)</f>
        <v>BAJA</v>
      </c>
      <c r="AU30" s="790" t="str">
        <f>IF(AT30="baja","Asumir o Reducir el riesgo",IF(AT30="moderada","Reducir el riesgo",IF(AT30="Alta","Reducir el riesgo",IF(AT30="Extrema","Evitar, reducir, compartir o transferir el riesgo",0))))</f>
        <v>Asumir o Reducir el riesgo</v>
      </c>
      <c r="AV30" s="257"/>
      <c r="AW30" s="257" t="s">
        <v>379</v>
      </c>
      <c r="AX30" s="283" t="s">
        <v>341</v>
      </c>
      <c r="AY30" s="283" t="s">
        <v>935</v>
      </c>
      <c r="AZ30" s="222" t="s">
        <v>303</v>
      </c>
      <c r="BA30" s="286" t="s">
        <v>380</v>
      </c>
      <c r="BB30" s="354" t="s">
        <v>381</v>
      </c>
      <c r="BC30" s="346"/>
      <c r="BD30" s="257" t="s">
        <v>786</v>
      </c>
      <c r="BE30" s="176">
        <v>1</v>
      </c>
      <c r="BF30" s="244" t="s">
        <v>787</v>
      </c>
      <c r="BG30" s="257" t="s">
        <v>646</v>
      </c>
      <c r="BH30" s="254">
        <v>1</v>
      </c>
      <c r="BI30" s="257" t="s">
        <v>344</v>
      </c>
      <c r="BJ30" s="254" t="s">
        <v>681</v>
      </c>
      <c r="BK30" s="257" t="s">
        <v>689</v>
      </c>
      <c r="BL30" s="257" t="s">
        <v>788</v>
      </c>
      <c r="BM30" s="214" t="s">
        <v>936</v>
      </c>
      <c r="BN30" s="216">
        <v>1</v>
      </c>
      <c r="BO30" s="297" t="s">
        <v>1007</v>
      </c>
      <c r="BP30" s="298" t="s">
        <v>344</v>
      </c>
      <c r="BQ30" s="446" t="s">
        <v>999</v>
      </c>
    </row>
    <row r="31" spans="1:16322" s="35" customFormat="1" ht="75" customHeight="1" x14ac:dyDescent="0.25">
      <c r="A31" s="924"/>
      <c r="B31" s="900"/>
      <c r="C31" s="902"/>
      <c r="D31" s="905"/>
      <c r="E31" s="921"/>
      <c r="F31" s="905"/>
      <c r="G31" s="907"/>
      <c r="H31" s="851"/>
      <c r="I31" s="843"/>
      <c r="J31" s="799"/>
      <c r="K31" s="898"/>
      <c r="L31" s="800"/>
      <c r="M31" s="801"/>
      <c r="N31" s="799"/>
      <c r="O31" s="791"/>
      <c r="P31" s="843"/>
      <c r="Q31" s="791"/>
      <c r="R31" s="788"/>
      <c r="S31" s="916"/>
      <c r="T31" s="842"/>
      <c r="U31" s="435" t="s">
        <v>789</v>
      </c>
      <c r="V31" s="398" t="s">
        <v>58</v>
      </c>
      <c r="W31" s="430" t="s">
        <v>59</v>
      </c>
      <c r="X31" s="400" t="s">
        <v>72</v>
      </c>
      <c r="Y31" s="404" t="s">
        <v>790</v>
      </c>
      <c r="Z31" s="175" t="s">
        <v>72</v>
      </c>
      <c r="AA31" s="404" t="s">
        <v>375</v>
      </c>
      <c r="AB31" s="119"/>
      <c r="AC31" s="384" t="s">
        <v>204</v>
      </c>
      <c r="AD31" s="400" t="s">
        <v>73</v>
      </c>
      <c r="AE31" s="402" t="s">
        <v>376</v>
      </c>
      <c r="AF31" s="175" t="s">
        <v>72</v>
      </c>
      <c r="AG31" s="404" t="s">
        <v>791</v>
      </c>
      <c r="AH31" s="400" t="s">
        <v>73</v>
      </c>
      <c r="AI31" s="404" t="s">
        <v>382</v>
      </c>
      <c r="AJ31" s="405">
        <f t="shared" si="6"/>
        <v>55</v>
      </c>
      <c r="AK31" s="407">
        <v>0.3</v>
      </c>
      <c r="AL31" s="405">
        <f t="shared" si="7"/>
        <v>16.5</v>
      </c>
      <c r="AM31" s="879"/>
      <c r="AN31" s="800"/>
      <c r="AO31" s="801"/>
      <c r="AP31" s="799"/>
      <c r="AQ31" s="791"/>
      <c r="AR31" s="255"/>
      <c r="AS31" s="791"/>
      <c r="AT31" s="788"/>
      <c r="AU31" s="791"/>
      <c r="AV31" s="258"/>
      <c r="AW31" s="258" t="s">
        <v>792</v>
      </c>
      <c r="AX31" s="273" t="s">
        <v>341</v>
      </c>
      <c r="AY31" s="273" t="s">
        <v>935</v>
      </c>
      <c r="AZ31" s="274" t="s">
        <v>303</v>
      </c>
      <c r="BA31" s="287" t="s">
        <v>383</v>
      </c>
      <c r="BB31" s="359" t="s">
        <v>384</v>
      </c>
      <c r="BC31" s="349"/>
      <c r="BD31" s="258" t="s">
        <v>435</v>
      </c>
      <c r="BE31" s="177">
        <v>1</v>
      </c>
      <c r="BF31" s="178" t="s">
        <v>344</v>
      </c>
      <c r="BG31" s="258" t="s">
        <v>647</v>
      </c>
      <c r="BH31" s="255">
        <v>1</v>
      </c>
      <c r="BI31" s="258" t="s">
        <v>344</v>
      </c>
      <c r="BJ31" s="255" t="s">
        <v>681</v>
      </c>
      <c r="BK31" s="258" t="s">
        <v>690</v>
      </c>
      <c r="BL31" s="258"/>
      <c r="BM31" s="209" t="s">
        <v>936</v>
      </c>
      <c r="BN31" s="218">
        <v>0</v>
      </c>
      <c r="BO31" s="295" t="s">
        <v>596</v>
      </c>
      <c r="BP31" s="306" t="s">
        <v>964</v>
      </c>
      <c r="BQ31" s="331"/>
    </row>
    <row r="32" spans="1:16322" s="35" customFormat="1" ht="75" customHeight="1" thickBot="1" x14ac:dyDescent="0.3">
      <c r="A32" s="924"/>
      <c r="B32" s="818"/>
      <c r="C32" s="903"/>
      <c r="D32" s="909"/>
      <c r="E32" s="922"/>
      <c r="F32" s="909"/>
      <c r="G32" s="910"/>
      <c r="H32" s="911"/>
      <c r="I32" s="816"/>
      <c r="J32" s="798"/>
      <c r="K32" s="923"/>
      <c r="L32" s="794"/>
      <c r="M32" s="796"/>
      <c r="N32" s="798"/>
      <c r="O32" s="792"/>
      <c r="P32" s="816"/>
      <c r="Q32" s="792"/>
      <c r="R32" s="789"/>
      <c r="S32" s="928"/>
      <c r="T32" s="918"/>
      <c r="U32" s="436" t="s">
        <v>793</v>
      </c>
      <c r="V32" s="399" t="s">
        <v>60</v>
      </c>
      <c r="W32" s="414" t="s">
        <v>59</v>
      </c>
      <c r="X32" s="391" t="s">
        <v>72</v>
      </c>
      <c r="Y32" s="431" t="s">
        <v>794</v>
      </c>
      <c r="Z32" s="161" t="s">
        <v>72</v>
      </c>
      <c r="AA32" s="431" t="s">
        <v>375</v>
      </c>
      <c r="AB32" s="125"/>
      <c r="AC32" s="385" t="s">
        <v>204</v>
      </c>
      <c r="AD32" s="391" t="s">
        <v>72</v>
      </c>
      <c r="AE32" s="439" t="s">
        <v>795</v>
      </c>
      <c r="AF32" s="161" t="s">
        <v>72</v>
      </c>
      <c r="AG32" s="431" t="s">
        <v>346</v>
      </c>
      <c r="AH32" s="391" t="s">
        <v>72</v>
      </c>
      <c r="AI32" s="431" t="s">
        <v>742</v>
      </c>
      <c r="AJ32" s="389">
        <f t="shared" si="6"/>
        <v>100</v>
      </c>
      <c r="AK32" s="423">
        <v>1</v>
      </c>
      <c r="AL32" s="389">
        <f t="shared" si="7"/>
        <v>100</v>
      </c>
      <c r="AM32" s="425">
        <f>AL32</f>
        <v>100</v>
      </c>
      <c r="AN32" s="794"/>
      <c r="AO32" s="796"/>
      <c r="AP32" s="798"/>
      <c r="AQ32" s="792"/>
      <c r="AR32" s="268" t="str">
        <f t="shared" ref="AR32:AR37" si="8">CONCATENATE(AN32,AP32)</f>
        <v/>
      </c>
      <c r="AS32" s="792"/>
      <c r="AT32" s="789"/>
      <c r="AU32" s="792"/>
      <c r="AV32" s="259"/>
      <c r="AW32" s="259" t="s">
        <v>793</v>
      </c>
      <c r="AX32" s="148" t="s">
        <v>341</v>
      </c>
      <c r="AY32" s="148" t="s">
        <v>935</v>
      </c>
      <c r="AZ32" s="126" t="s">
        <v>385</v>
      </c>
      <c r="BA32" s="220" t="s">
        <v>346</v>
      </c>
      <c r="BB32" s="355" t="s">
        <v>386</v>
      </c>
      <c r="BC32" s="347"/>
      <c r="BD32" s="259" t="s">
        <v>434</v>
      </c>
      <c r="BE32" s="179">
        <v>21</v>
      </c>
      <c r="BF32" s="157" t="s">
        <v>344</v>
      </c>
      <c r="BG32" s="259" t="s">
        <v>645</v>
      </c>
      <c r="BH32" s="268">
        <v>20</v>
      </c>
      <c r="BI32" s="259" t="s">
        <v>344</v>
      </c>
      <c r="BJ32" s="268" t="s">
        <v>681</v>
      </c>
      <c r="BK32" s="259" t="s">
        <v>691</v>
      </c>
      <c r="BL32" s="259" t="s">
        <v>692</v>
      </c>
      <c r="BM32" s="215" t="s">
        <v>936</v>
      </c>
      <c r="BN32" s="217">
        <v>28</v>
      </c>
      <c r="BO32" s="303" t="s">
        <v>965</v>
      </c>
      <c r="BP32" s="300" t="s">
        <v>344</v>
      </c>
      <c r="BQ32" s="330" t="s">
        <v>999</v>
      </c>
    </row>
    <row r="33" spans="1:16322" s="35" customFormat="1" ht="75" customHeight="1" x14ac:dyDescent="0.25">
      <c r="A33" s="933">
        <v>9</v>
      </c>
      <c r="B33" s="942" t="s">
        <v>199</v>
      </c>
      <c r="C33" s="901" t="s">
        <v>250</v>
      </c>
      <c r="D33" s="904" t="s">
        <v>251</v>
      </c>
      <c r="E33" s="925" t="s">
        <v>796</v>
      </c>
      <c r="F33" s="904" t="s">
        <v>252</v>
      </c>
      <c r="G33" s="906" t="s">
        <v>253</v>
      </c>
      <c r="H33" s="908" t="s">
        <v>254</v>
      </c>
      <c r="I33" s="815" t="s">
        <v>255</v>
      </c>
      <c r="J33" s="797" t="s">
        <v>41</v>
      </c>
      <c r="K33" s="897" t="s">
        <v>256</v>
      </c>
      <c r="L33" s="793">
        <v>2</v>
      </c>
      <c r="M33" s="795" t="str">
        <f>VLOOKUP(L33,[9]BASE!$A$47:$D$52,2,0)</f>
        <v>Improbable</v>
      </c>
      <c r="N33" s="797">
        <v>20</v>
      </c>
      <c r="O33" s="790" t="str">
        <f>VLOOKUP(N33,[9]BASE!$A$56:$D$58,2,0)</f>
        <v>Catastrófico</v>
      </c>
      <c r="P33" s="1091" t="str">
        <f>CONCATENATE(L33,N33)</f>
        <v>220</v>
      </c>
      <c r="Q33" s="790">
        <f>L33*N33</f>
        <v>40</v>
      </c>
      <c r="R33" s="787" t="str">
        <f>VLOOKUP(Q33,[9]BASE!$A$115:$B$129,2,0)</f>
        <v>ALTA</v>
      </c>
      <c r="S33" s="899" t="s">
        <v>205</v>
      </c>
      <c r="T33" s="841" t="str">
        <f>IF(R33="baja","Asumir o Reducir el riesgo",IF(R33="moderada","Reducir el riesgo",IF(R33="Alta","Reducir el riesgo",IF(R33="Extrema","Evitar, reducir, compartir o transferir el riesgo",0))))</f>
        <v>Reducir el riesgo</v>
      </c>
      <c r="U33" s="375" t="s">
        <v>257</v>
      </c>
      <c r="V33" s="417" t="s">
        <v>58</v>
      </c>
      <c r="W33" s="413" t="s">
        <v>61</v>
      </c>
      <c r="X33" s="390" t="s">
        <v>72</v>
      </c>
      <c r="Y33" s="403" t="s">
        <v>258</v>
      </c>
      <c r="Z33" s="390" t="s">
        <v>72</v>
      </c>
      <c r="AA33" s="403" t="s">
        <v>207</v>
      </c>
      <c r="AB33" s="418"/>
      <c r="AC33" s="418" t="s">
        <v>204</v>
      </c>
      <c r="AD33" s="390" t="s">
        <v>72</v>
      </c>
      <c r="AE33" s="401" t="s">
        <v>259</v>
      </c>
      <c r="AF33" s="390" t="s">
        <v>73</v>
      </c>
      <c r="AG33" s="403" t="s">
        <v>260</v>
      </c>
      <c r="AH33" s="390" t="s">
        <v>73</v>
      </c>
      <c r="AI33" s="403" t="s">
        <v>261</v>
      </c>
      <c r="AJ33" s="388">
        <f t="shared" si="6"/>
        <v>60</v>
      </c>
      <c r="AK33" s="406">
        <v>0.5</v>
      </c>
      <c r="AL33" s="388">
        <f t="shared" si="7"/>
        <v>30</v>
      </c>
      <c r="AM33" s="896">
        <f>AL33+AL34</f>
        <v>52.5</v>
      </c>
      <c r="AN33" s="793">
        <v>1</v>
      </c>
      <c r="AO33" s="795" t="str">
        <f>VLOOKUP(AN33,[9]BASE!A$48:$D$52,2,0)</f>
        <v>Rara vez</v>
      </c>
      <c r="AP33" s="797">
        <v>5</v>
      </c>
      <c r="AQ33" s="790" t="str">
        <f>VLOOKUP(AP33,[9]BASE!$A$56:$D$58,2,0)</f>
        <v xml:space="preserve">Moderado </v>
      </c>
      <c r="AR33" s="254" t="str">
        <f t="shared" si="8"/>
        <v>15</v>
      </c>
      <c r="AS33" s="790">
        <f>AN33*AP33</f>
        <v>5</v>
      </c>
      <c r="AT33" s="787" t="str">
        <f>VLOOKUP(AS33,[9]BASE!$A$115:$B$125,2,0)</f>
        <v>BAJA</v>
      </c>
      <c r="AU33" s="790" t="str">
        <f>IF(AT33="baja","Asumir o Reducir el riesgo",IF(AT33="moderada","Reducir el riesgo",IF(AT33="Alta","Reducir el riesgo",IF(AT33="Extrema","Evitar, reducir, compartir o transferir el riesgo",0))))</f>
        <v>Asumir o Reducir el riesgo</v>
      </c>
      <c r="AV33" s="257"/>
      <c r="AW33" s="257" t="s">
        <v>262</v>
      </c>
      <c r="AX33" s="283" t="s">
        <v>263</v>
      </c>
      <c r="AY33" s="283" t="s">
        <v>264</v>
      </c>
      <c r="AZ33" s="222" t="s">
        <v>206</v>
      </c>
      <c r="BA33" s="286" t="s">
        <v>265</v>
      </c>
      <c r="BB33" s="354" t="s">
        <v>266</v>
      </c>
      <c r="BC33" s="346"/>
      <c r="BD33" s="257" t="s">
        <v>797</v>
      </c>
      <c r="BE33" s="307"/>
      <c r="BF33" s="180"/>
      <c r="BG33" s="308"/>
      <c r="BH33" s="262"/>
      <c r="BI33" s="308"/>
      <c r="BJ33" s="254" t="s">
        <v>683</v>
      </c>
      <c r="BK33" s="257" t="s">
        <v>798</v>
      </c>
      <c r="BL33" s="308"/>
      <c r="BM33" s="327"/>
      <c r="BN33" s="340">
        <v>0</v>
      </c>
      <c r="BO33" s="257" t="s">
        <v>975</v>
      </c>
      <c r="BP33" s="341" t="s">
        <v>976</v>
      </c>
      <c r="BQ33" s="868" t="s">
        <v>1047</v>
      </c>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c r="WH33" s="124"/>
      <c r="WI33" s="124"/>
      <c r="WJ33" s="124"/>
      <c r="WK33" s="124"/>
      <c r="WL33" s="124"/>
      <c r="WM33" s="124"/>
      <c r="WN33" s="124"/>
      <c r="WO33" s="124"/>
      <c r="WP33" s="124"/>
      <c r="WQ33" s="124"/>
      <c r="WR33" s="124"/>
      <c r="WS33" s="124"/>
      <c r="WT33" s="124"/>
      <c r="WU33" s="124"/>
      <c r="WV33" s="124"/>
      <c r="WW33" s="124"/>
      <c r="WX33" s="124"/>
      <c r="WY33" s="124"/>
      <c r="WZ33" s="124"/>
      <c r="XA33" s="124"/>
      <c r="XB33" s="124"/>
      <c r="XC33" s="124"/>
      <c r="XD33" s="124"/>
      <c r="XE33" s="124"/>
      <c r="XF33" s="124"/>
      <c r="XG33" s="124"/>
      <c r="XH33" s="124"/>
      <c r="XI33" s="124"/>
      <c r="XJ33" s="124"/>
      <c r="XK33" s="124"/>
      <c r="XL33" s="124"/>
      <c r="XM33" s="124"/>
      <c r="XN33" s="124"/>
      <c r="XO33" s="124"/>
      <c r="XP33" s="124"/>
      <c r="XQ33" s="124"/>
      <c r="XR33" s="124"/>
      <c r="XS33" s="124"/>
      <c r="XT33" s="124"/>
      <c r="XU33" s="124"/>
      <c r="XV33" s="124"/>
      <c r="XW33" s="124"/>
      <c r="XX33" s="124"/>
      <c r="XY33" s="124"/>
      <c r="XZ33" s="124"/>
      <c r="YA33" s="124"/>
      <c r="YB33" s="124"/>
      <c r="YC33" s="124"/>
      <c r="YD33" s="124"/>
      <c r="YE33" s="124"/>
      <c r="YF33" s="124"/>
      <c r="YG33" s="124"/>
      <c r="YH33" s="124"/>
      <c r="YI33" s="124"/>
      <c r="YJ33" s="124"/>
      <c r="YK33" s="124"/>
      <c r="YL33" s="124"/>
      <c r="YM33" s="124"/>
      <c r="YN33" s="124"/>
      <c r="YO33" s="124"/>
      <c r="YP33" s="124"/>
      <c r="YQ33" s="124"/>
      <c r="YR33" s="124"/>
      <c r="YS33" s="124"/>
      <c r="YT33" s="124"/>
      <c r="YU33" s="124"/>
      <c r="YV33" s="124"/>
      <c r="YW33" s="124"/>
      <c r="YX33" s="124"/>
      <c r="YY33" s="124"/>
      <c r="YZ33" s="124"/>
      <c r="ZA33" s="124"/>
      <c r="ZB33" s="124"/>
      <c r="ZC33" s="124"/>
      <c r="ZD33" s="124"/>
      <c r="ZE33" s="124"/>
      <c r="ZF33" s="124"/>
      <c r="ZG33" s="124"/>
      <c r="ZH33" s="124"/>
      <c r="ZI33" s="124"/>
      <c r="ZJ33" s="124"/>
      <c r="ZK33" s="124"/>
      <c r="ZL33" s="124"/>
      <c r="ZM33" s="124"/>
      <c r="ZN33" s="124"/>
      <c r="ZO33" s="124"/>
      <c r="ZP33" s="124"/>
      <c r="ZQ33" s="124"/>
      <c r="ZR33" s="124"/>
      <c r="ZS33" s="124"/>
      <c r="ZT33" s="124"/>
      <c r="ZU33" s="124"/>
      <c r="ZV33" s="124"/>
      <c r="ZW33" s="124"/>
      <c r="ZX33" s="124"/>
      <c r="ZY33" s="124"/>
      <c r="ZZ33" s="124"/>
      <c r="AAA33" s="124"/>
      <c r="AAB33" s="124"/>
      <c r="AAC33" s="124"/>
      <c r="AAD33" s="124"/>
      <c r="AAE33" s="124"/>
      <c r="AAF33" s="124"/>
      <c r="AAG33" s="124"/>
      <c r="AAH33" s="124"/>
      <c r="AAI33" s="124"/>
      <c r="AAJ33" s="124"/>
      <c r="AAK33" s="124"/>
      <c r="AAL33" s="124"/>
      <c r="AAM33" s="124"/>
      <c r="AAN33" s="124"/>
      <c r="AAO33" s="124"/>
      <c r="AAP33" s="124"/>
      <c r="AAQ33" s="124"/>
      <c r="AAR33" s="124"/>
      <c r="AAS33" s="124"/>
      <c r="AAT33" s="124"/>
      <c r="AAU33" s="124"/>
      <c r="AAV33" s="124"/>
      <c r="AAW33" s="124"/>
      <c r="AAX33" s="124"/>
      <c r="AAY33" s="124"/>
      <c r="AAZ33" s="124"/>
      <c r="ABA33" s="124"/>
      <c r="ABB33" s="124"/>
      <c r="ABC33" s="124"/>
      <c r="ABD33" s="124"/>
      <c r="ABE33" s="124"/>
      <c r="ABF33" s="124"/>
      <c r="ABG33" s="124"/>
      <c r="ABH33" s="124"/>
      <c r="ABI33" s="124"/>
      <c r="ABJ33" s="124"/>
      <c r="ABK33" s="124"/>
      <c r="ABL33" s="124"/>
      <c r="ABM33" s="124"/>
      <c r="ABN33" s="124"/>
      <c r="ABO33" s="124"/>
      <c r="ABP33" s="124"/>
      <c r="ABQ33" s="124"/>
      <c r="ABR33" s="124"/>
      <c r="ABS33" s="124"/>
      <c r="ABT33" s="124"/>
      <c r="ABU33" s="124"/>
      <c r="ABV33" s="124"/>
      <c r="ABW33" s="124"/>
      <c r="ABX33" s="124"/>
      <c r="ABY33" s="124"/>
      <c r="ABZ33" s="124"/>
      <c r="ACA33" s="124"/>
      <c r="ACB33" s="124"/>
      <c r="ACC33" s="124"/>
      <c r="ACD33" s="124"/>
      <c r="ACE33" s="124"/>
      <c r="ACF33" s="124"/>
      <c r="ACG33" s="124"/>
      <c r="ACH33" s="124"/>
      <c r="ACI33" s="124"/>
      <c r="ACJ33" s="124"/>
      <c r="ACK33" s="124"/>
      <c r="ACL33" s="124"/>
      <c r="ACM33" s="124"/>
      <c r="ACN33" s="124"/>
      <c r="ACO33" s="124"/>
      <c r="ACP33" s="124"/>
      <c r="ACQ33" s="124"/>
      <c r="ACR33" s="124"/>
      <c r="ACS33" s="124"/>
      <c r="ACT33" s="124"/>
      <c r="ACU33" s="124"/>
      <c r="ACV33" s="124"/>
      <c r="ACW33" s="124"/>
      <c r="ACX33" s="124"/>
      <c r="ACY33" s="124"/>
      <c r="ACZ33" s="124"/>
      <c r="ADA33" s="124"/>
      <c r="ADB33" s="124"/>
      <c r="ADC33" s="124"/>
      <c r="ADD33" s="124"/>
      <c r="ADE33" s="124"/>
      <c r="ADF33" s="124"/>
      <c r="ADG33" s="124"/>
      <c r="ADH33" s="124"/>
      <c r="ADI33" s="124"/>
      <c r="ADJ33" s="124"/>
      <c r="ADK33" s="124"/>
      <c r="ADL33" s="124"/>
      <c r="ADM33" s="124"/>
      <c r="ADN33" s="124"/>
      <c r="ADO33" s="124"/>
      <c r="ADP33" s="124"/>
      <c r="ADQ33" s="124"/>
      <c r="ADR33" s="124"/>
      <c r="ADS33" s="124"/>
      <c r="ADT33" s="124"/>
      <c r="ADU33" s="124"/>
      <c r="ADV33" s="124"/>
      <c r="ADW33" s="124"/>
      <c r="ADX33" s="124"/>
      <c r="ADY33" s="124"/>
      <c r="ADZ33" s="124"/>
      <c r="AEA33" s="124"/>
      <c r="AEB33" s="124"/>
      <c r="AEC33" s="124"/>
      <c r="AED33" s="124"/>
      <c r="AEE33" s="124"/>
      <c r="AEF33" s="124"/>
      <c r="AEG33" s="124"/>
      <c r="AEH33" s="124"/>
      <c r="AEI33" s="124"/>
      <c r="AEJ33" s="124"/>
      <c r="AEK33" s="124"/>
      <c r="AEL33" s="124"/>
      <c r="AEM33" s="124"/>
      <c r="AEN33" s="124"/>
      <c r="AEO33" s="124"/>
      <c r="AEP33" s="124"/>
      <c r="AEQ33" s="124"/>
      <c r="AER33" s="124"/>
      <c r="AES33" s="124"/>
      <c r="AET33" s="124"/>
      <c r="AEU33" s="124"/>
      <c r="AEV33" s="124"/>
      <c r="AEW33" s="124"/>
      <c r="AEX33" s="124"/>
      <c r="AEY33" s="124"/>
      <c r="AEZ33" s="124"/>
      <c r="AFA33" s="124"/>
      <c r="AFB33" s="124"/>
      <c r="AFC33" s="124"/>
      <c r="AFD33" s="124"/>
      <c r="AFE33" s="124"/>
      <c r="AFF33" s="124"/>
      <c r="AFG33" s="124"/>
      <c r="AFH33" s="124"/>
      <c r="AFI33" s="124"/>
      <c r="AFJ33" s="124"/>
      <c r="AFK33" s="124"/>
      <c r="AFL33" s="124"/>
      <c r="AFM33" s="124"/>
      <c r="AFN33" s="124"/>
      <c r="AFO33" s="124"/>
      <c r="AFP33" s="124"/>
      <c r="AFQ33" s="124"/>
      <c r="AFR33" s="124"/>
      <c r="AFS33" s="124"/>
      <c r="AFT33" s="124"/>
      <c r="AFU33" s="124"/>
      <c r="AFV33" s="124"/>
      <c r="AFW33" s="124"/>
      <c r="AFX33" s="124"/>
      <c r="AFY33" s="124"/>
      <c r="AFZ33" s="124"/>
      <c r="AGA33" s="124"/>
      <c r="AGB33" s="124"/>
      <c r="AGC33" s="124"/>
      <c r="AGD33" s="124"/>
      <c r="AGE33" s="124"/>
      <c r="AGF33" s="124"/>
      <c r="AGG33" s="124"/>
      <c r="AGH33" s="124"/>
      <c r="AGI33" s="124"/>
      <c r="AGJ33" s="124"/>
      <c r="AGK33" s="124"/>
      <c r="AGL33" s="124"/>
      <c r="AGM33" s="124"/>
      <c r="AGN33" s="124"/>
      <c r="AGO33" s="124"/>
      <c r="AGP33" s="124"/>
      <c r="AGQ33" s="124"/>
      <c r="AGR33" s="124"/>
      <c r="AGS33" s="124"/>
      <c r="AGT33" s="124"/>
      <c r="AGU33" s="124"/>
      <c r="AGV33" s="124"/>
      <c r="AGW33" s="124"/>
      <c r="AGX33" s="124"/>
      <c r="AGY33" s="124"/>
      <c r="AGZ33" s="124"/>
      <c r="AHA33" s="124"/>
      <c r="AHB33" s="124"/>
      <c r="AHC33" s="124"/>
      <c r="AHD33" s="124"/>
      <c r="AHE33" s="124"/>
      <c r="AHF33" s="124"/>
      <c r="AHG33" s="124"/>
      <c r="AHH33" s="124"/>
      <c r="AHI33" s="124"/>
      <c r="AHJ33" s="124"/>
      <c r="AHK33" s="124"/>
      <c r="AHL33" s="124"/>
      <c r="AHM33" s="124"/>
      <c r="AHN33" s="124"/>
      <c r="AHO33" s="124"/>
      <c r="AHP33" s="124"/>
      <c r="AHQ33" s="124"/>
      <c r="AHR33" s="124"/>
      <c r="AHS33" s="124"/>
      <c r="AHT33" s="124"/>
      <c r="AHU33" s="124"/>
      <c r="AHV33" s="124"/>
      <c r="AHW33" s="124"/>
      <c r="AHX33" s="124"/>
      <c r="AHY33" s="124"/>
      <c r="AHZ33" s="124"/>
      <c r="AIA33" s="124"/>
      <c r="AIB33" s="124"/>
      <c r="AIC33" s="124"/>
      <c r="AID33" s="124"/>
      <c r="AIE33" s="124"/>
      <c r="AIF33" s="124"/>
      <c r="AIG33" s="124"/>
      <c r="AIH33" s="124"/>
      <c r="AII33" s="124"/>
      <c r="AIJ33" s="124"/>
      <c r="AIK33" s="124"/>
      <c r="AIL33" s="124"/>
      <c r="AIM33" s="124"/>
      <c r="AIN33" s="124"/>
      <c r="AIO33" s="124"/>
      <c r="AIP33" s="124"/>
      <c r="AIQ33" s="124"/>
      <c r="AIR33" s="124"/>
      <c r="AIS33" s="124"/>
      <c r="AIT33" s="124"/>
      <c r="AIU33" s="124"/>
      <c r="AIV33" s="124"/>
      <c r="AIW33" s="124"/>
      <c r="AIX33" s="124"/>
      <c r="AIY33" s="124"/>
      <c r="AIZ33" s="124"/>
      <c r="AJA33" s="124"/>
      <c r="AJB33" s="124"/>
      <c r="AJC33" s="124"/>
      <c r="AJD33" s="124"/>
      <c r="AJE33" s="124"/>
      <c r="AJF33" s="124"/>
      <c r="AJG33" s="124"/>
      <c r="AJH33" s="124"/>
      <c r="AJI33" s="124"/>
      <c r="AJJ33" s="124"/>
      <c r="AJK33" s="124"/>
      <c r="AJL33" s="124"/>
      <c r="AJM33" s="124"/>
      <c r="AJN33" s="124"/>
      <c r="AJO33" s="124"/>
      <c r="AJP33" s="124"/>
      <c r="AJQ33" s="124"/>
      <c r="AJR33" s="124"/>
      <c r="AJS33" s="124"/>
      <c r="AJT33" s="124"/>
      <c r="AJU33" s="124"/>
      <c r="AJV33" s="124"/>
      <c r="AJW33" s="124"/>
      <c r="AJX33" s="124"/>
      <c r="AJY33" s="124"/>
      <c r="AJZ33" s="124"/>
      <c r="AKA33" s="124"/>
      <c r="AKB33" s="124"/>
      <c r="AKC33" s="124"/>
      <c r="AKD33" s="124"/>
      <c r="AKE33" s="124"/>
      <c r="AKF33" s="124"/>
      <c r="AKG33" s="124"/>
      <c r="AKH33" s="124"/>
      <c r="AKI33" s="124"/>
      <c r="AKJ33" s="124"/>
      <c r="AKK33" s="124"/>
      <c r="AKL33" s="124"/>
      <c r="AKM33" s="124"/>
      <c r="AKN33" s="124"/>
      <c r="AKO33" s="124"/>
      <c r="AKP33" s="124"/>
      <c r="AKQ33" s="124"/>
      <c r="AKR33" s="124"/>
      <c r="AKS33" s="124"/>
      <c r="AKT33" s="124"/>
      <c r="AKU33" s="124"/>
      <c r="AKV33" s="124"/>
      <c r="AKW33" s="124"/>
      <c r="AKX33" s="124"/>
      <c r="AKY33" s="124"/>
      <c r="AKZ33" s="124"/>
      <c r="ALA33" s="124"/>
      <c r="ALB33" s="124"/>
      <c r="ALC33" s="124"/>
      <c r="ALD33" s="124"/>
      <c r="ALE33" s="124"/>
      <c r="ALF33" s="124"/>
      <c r="ALG33" s="124"/>
      <c r="ALH33" s="124"/>
      <c r="ALI33" s="124"/>
      <c r="ALJ33" s="124"/>
      <c r="ALK33" s="124"/>
      <c r="ALL33" s="124"/>
      <c r="ALM33" s="124"/>
      <c r="ALN33" s="124"/>
      <c r="ALO33" s="124"/>
      <c r="ALP33" s="124"/>
      <c r="ALQ33" s="124"/>
      <c r="ALR33" s="124"/>
      <c r="ALS33" s="124"/>
      <c r="ALT33" s="124"/>
      <c r="ALU33" s="124"/>
      <c r="ALV33" s="124"/>
      <c r="ALW33" s="124"/>
      <c r="ALX33" s="124"/>
      <c r="ALY33" s="124"/>
      <c r="ALZ33" s="124"/>
      <c r="AMA33" s="124"/>
      <c r="AMB33" s="124"/>
      <c r="AMC33" s="124"/>
      <c r="AMD33" s="124"/>
      <c r="AME33" s="124"/>
      <c r="AMF33" s="124"/>
      <c r="AMG33" s="124"/>
      <c r="AMH33" s="124"/>
      <c r="AMI33" s="124"/>
      <c r="AMJ33" s="124"/>
      <c r="AMK33" s="124"/>
      <c r="AML33" s="124"/>
      <c r="AMM33" s="124"/>
      <c r="AMN33" s="124"/>
      <c r="AMO33" s="124"/>
      <c r="AMP33" s="124"/>
      <c r="AMQ33" s="124"/>
      <c r="AMR33" s="124"/>
      <c r="AMS33" s="124"/>
      <c r="AMT33" s="124"/>
      <c r="AMU33" s="124"/>
      <c r="AMV33" s="124"/>
      <c r="AMW33" s="124"/>
      <c r="AMX33" s="124"/>
      <c r="AMY33" s="124"/>
      <c r="AMZ33" s="124"/>
      <c r="ANA33" s="124"/>
      <c r="ANB33" s="124"/>
      <c r="ANC33" s="124"/>
      <c r="AND33" s="124"/>
      <c r="ANE33" s="124"/>
      <c r="ANF33" s="124"/>
      <c r="ANG33" s="124"/>
      <c r="ANH33" s="124"/>
      <c r="ANI33" s="124"/>
      <c r="ANJ33" s="124"/>
      <c r="ANK33" s="124"/>
      <c r="ANL33" s="124"/>
      <c r="ANM33" s="124"/>
      <c r="ANN33" s="124"/>
      <c r="ANO33" s="124"/>
      <c r="ANP33" s="124"/>
      <c r="ANQ33" s="124"/>
      <c r="ANR33" s="124"/>
      <c r="ANS33" s="124"/>
      <c r="ANT33" s="124"/>
      <c r="ANU33" s="124"/>
      <c r="ANV33" s="124"/>
      <c r="ANW33" s="124"/>
      <c r="ANX33" s="124"/>
      <c r="ANY33" s="124"/>
      <c r="ANZ33" s="124"/>
      <c r="AOA33" s="124"/>
      <c r="AOB33" s="124"/>
      <c r="AOC33" s="124"/>
      <c r="AOD33" s="124"/>
      <c r="AOE33" s="124"/>
      <c r="AOF33" s="124"/>
      <c r="AOG33" s="124"/>
      <c r="AOH33" s="124"/>
      <c r="AOI33" s="124"/>
      <c r="AOJ33" s="124"/>
      <c r="AOK33" s="124"/>
      <c r="AOL33" s="124"/>
      <c r="AOM33" s="124"/>
      <c r="AON33" s="124"/>
      <c r="AOO33" s="124"/>
      <c r="AOP33" s="124"/>
      <c r="AOQ33" s="124"/>
      <c r="AOR33" s="124"/>
      <c r="AOS33" s="124"/>
      <c r="AOT33" s="124"/>
      <c r="AOU33" s="124"/>
      <c r="AOV33" s="124"/>
      <c r="AOW33" s="124"/>
      <c r="AOX33" s="124"/>
      <c r="AOY33" s="124"/>
      <c r="AOZ33" s="124"/>
      <c r="APA33" s="124"/>
      <c r="APB33" s="124"/>
      <c r="APC33" s="124"/>
      <c r="APD33" s="124"/>
      <c r="APE33" s="124"/>
      <c r="APF33" s="124"/>
      <c r="APG33" s="124"/>
      <c r="APH33" s="124"/>
      <c r="API33" s="124"/>
      <c r="APJ33" s="124"/>
      <c r="APK33" s="124"/>
      <c r="APL33" s="124"/>
      <c r="APM33" s="124"/>
      <c r="APN33" s="124"/>
      <c r="APO33" s="124"/>
      <c r="APP33" s="124"/>
      <c r="APQ33" s="124"/>
      <c r="APR33" s="124"/>
      <c r="APS33" s="124"/>
      <c r="APT33" s="124"/>
      <c r="APU33" s="124"/>
      <c r="APV33" s="124"/>
      <c r="APW33" s="124"/>
      <c r="APX33" s="124"/>
      <c r="APY33" s="124"/>
      <c r="APZ33" s="124"/>
      <c r="AQA33" s="124"/>
      <c r="AQB33" s="124"/>
      <c r="AQC33" s="124"/>
      <c r="AQD33" s="124"/>
      <c r="AQE33" s="124"/>
      <c r="AQF33" s="124"/>
      <c r="AQG33" s="124"/>
      <c r="AQH33" s="124"/>
      <c r="AQI33" s="124"/>
      <c r="AQJ33" s="124"/>
      <c r="AQK33" s="124"/>
      <c r="AQL33" s="124"/>
      <c r="AQM33" s="124"/>
      <c r="AQN33" s="124"/>
      <c r="AQO33" s="124"/>
      <c r="AQP33" s="124"/>
      <c r="AQQ33" s="124"/>
      <c r="AQR33" s="124"/>
      <c r="AQS33" s="124"/>
      <c r="AQT33" s="124"/>
      <c r="AQU33" s="124"/>
      <c r="AQV33" s="124"/>
      <c r="AQW33" s="124"/>
      <c r="AQX33" s="124"/>
      <c r="AQY33" s="124"/>
      <c r="AQZ33" s="124"/>
      <c r="ARA33" s="124"/>
      <c r="ARB33" s="124"/>
      <c r="ARC33" s="124"/>
      <c r="ARD33" s="124"/>
      <c r="ARE33" s="124"/>
      <c r="ARF33" s="124"/>
      <c r="ARG33" s="124"/>
      <c r="ARH33" s="124"/>
      <c r="ARI33" s="124"/>
      <c r="ARJ33" s="124"/>
      <c r="ARK33" s="124"/>
      <c r="ARL33" s="124"/>
      <c r="ARM33" s="124"/>
      <c r="ARN33" s="124"/>
      <c r="ARO33" s="124"/>
      <c r="ARP33" s="124"/>
      <c r="ARQ33" s="124"/>
      <c r="ARR33" s="124"/>
      <c r="ARS33" s="124"/>
      <c r="ART33" s="124"/>
      <c r="ARU33" s="124"/>
      <c r="ARV33" s="124"/>
      <c r="ARW33" s="124"/>
      <c r="ARX33" s="124"/>
      <c r="ARY33" s="124"/>
      <c r="ARZ33" s="124"/>
      <c r="ASA33" s="124"/>
      <c r="ASB33" s="124"/>
      <c r="ASC33" s="124"/>
      <c r="ASD33" s="124"/>
      <c r="ASE33" s="124"/>
      <c r="ASF33" s="124"/>
      <c r="ASG33" s="124"/>
      <c r="ASH33" s="124"/>
      <c r="ASI33" s="124"/>
      <c r="ASJ33" s="124"/>
      <c r="ASK33" s="124"/>
      <c r="ASL33" s="124"/>
      <c r="ASM33" s="124"/>
      <c r="ASN33" s="124"/>
      <c r="ASO33" s="124"/>
      <c r="ASP33" s="124"/>
      <c r="ASQ33" s="124"/>
      <c r="ASR33" s="124"/>
      <c r="ASS33" s="124"/>
      <c r="AST33" s="124"/>
      <c r="ASU33" s="124"/>
      <c r="ASV33" s="124"/>
      <c r="ASW33" s="124"/>
      <c r="ASX33" s="124"/>
      <c r="ASY33" s="124"/>
      <c r="ASZ33" s="124"/>
      <c r="ATA33" s="124"/>
      <c r="ATB33" s="124"/>
      <c r="ATC33" s="124"/>
      <c r="ATD33" s="124"/>
      <c r="ATE33" s="124"/>
      <c r="ATF33" s="124"/>
      <c r="ATG33" s="124"/>
      <c r="ATH33" s="124"/>
      <c r="ATI33" s="124"/>
      <c r="ATJ33" s="124"/>
      <c r="ATK33" s="124"/>
      <c r="ATL33" s="124"/>
      <c r="ATM33" s="124"/>
      <c r="ATN33" s="124"/>
      <c r="ATO33" s="124"/>
      <c r="ATP33" s="124"/>
      <c r="ATQ33" s="124"/>
      <c r="ATR33" s="124"/>
      <c r="ATS33" s="124"/>
      <c r="ATT33" s="124"/>
      <c r="ATU33" s="124"/>
      <c r="ATV33" s="124"/>
      <c r="ATW33" s="124"/>
      <c r="ATX33" s="124"/>
      <c r="ATY33" s="124"/>
      <c r="ATZ33" s="124"/>
      <c r="AUA33" s="124"/>
      <c r="AUB33" s="124"/>
      <c r="AUC33" s="124"/>
      <c r="AUD33" s="124"/>
      <c r="AUE33" s="124"/>
      <c r="AUF33" s="124"/>
      <c r="AUG33" s="124"/>
      <c r="AUH33" s="124"/>
      <c r="AUI33" s="124"/>
      <c r="AUJ33" s="124"/>
      <c r="AUK33" s="124"/>
      <c r="AUL33" s="124"/>
      <c r="AUM33" s="124"/>
      <c r="AUN33" s="124"/>
      <c r="AUO33" s="124"/>
      <c r="AUP33" s="124"/>
      <c r="AUQ33" s="124"/>
      <c r="AUR33" s="124"/>
      <c r="AUS33" s="124"/>
      <c r="AUT33" s="124"/>
      <c r="AUU33" s="124"/>
      <c r="AUV33" s="124"/>
      <c r="AUW33" s="124"/>
      <c r="AUX33" s="124"/>
      <c r="AUY33" s="124"/>
      <c r="AUZ33" s="124"/>
      <c r="AVA33" s="124"/>
      <c r="AVB33" s="124"/>
      <c r="AVC33" s="124"/>
      <c r="AVD33" s="124"/>
      <c r="AVE33" s="124"/>
      <c r="AVF33" s="124"/>
      <c r="AVG33" s="124"/>
      <c r="AVH33" s="124"/>
      <c r="AVI33" s="124"/>
      <c r="AVJ33" s="124"/>
      <c r="AVK33" s="124"/>
      <c r="AVL33" s="124"/>
      <c r="AVM33" s="124"/>
      <c r="AVN33" s="124"/>
      <c r="AVO33" s="124"/>
      <c r="AVP33" s="124"/>
      <c r="AVQ33" s="124"/>
      <c r="AVR33" s="124"/>
      <c r="AVS33" s="124"/>
      <c r="AVT33" s="124"/>
      <c r="AVU33" s="124"/>
      <c r="AVV33" s="124"/>
      <c r="AVW33" s="124"/>
      <c r="AVX33" s="124"/>
      <c r="AVY33" s="124"/>
      <c r="AVZ33" s="124"/>
      <c r="AWA33" s="124"/>
      <c r="AWB33" s="124"/>
      <c r="AWC33" s="124"/>
      <c r="AWD33" s="124"/>
      <c r="AWE33" s="124"/>
      <c r="AWF33" s="124"/>
      <c r="AWG33" s="124"/>
      <c r="AWH33" s="124"/>
      <c r="AWI33" s="124"/>
      <c r="AWJ33" s="124"/>
      <c r="AWK33" s="124"/>
      <c r="AWL33" s="124"/>
      <c r="AWM33" s="124"/>
      <c r="AWN33" s="124"/>
      <c r="AWO33" s="124"/>
      <c r="AWP33" s="124"/>
      <c r="AWQ33" s="124"/>
      <c r="AWR33" s="124"/>
      <c r="AWS33" s="124"/>
      <c r="AWT33" s="124"/>
      <c r="AWU33" s="124"/>
      <c r="AWV33" s="124"/>
      <c r="AWW33" s="124"/>
      <c r="AWX33" s="124"/>
      <c r="AWY33" s="124"/>
      <c r="AWZ33" s="124"/>
      <c r="AXA33" s="124"/>
      <c r="AXB33" s="124"/>
      <c r="AXC33" s="124"/>
      <c r="AXD33" s="124"/>
      <c r="AXE33" s="124"/>
      <c r="AXF33" s="124"/>
      <c r="AXG33" s="124"/>
      <c r="AXH33" s="124"/>
      <c r="AXI33" s="124"/>
      <c r="AXJ33" s="124"/>
      <c r="AXK33" s="124"/>
      <c r="AXL33" s="124"/>
      <c r="AXM33" s="124"/>
      <c r="AXN33" s="124"/>
      <c r="AXO33" s="124"/>
      <c r="AXP33" s="124"/>
      <c r="AXQ33" s="124"/>
      <c r="AXR33" s="124"/>
      <c r="AXS33" s="124"/>
      <c r="AXT33" s="124"/>
      <c r="AXU33" s="124"/>
      <c r="AXV33" s="124"/>
      <c r="AXW33" s="124"/>
      <c r="AXX33" s="124"/>
      <c r="AXY33" s="124"/>
      <c r="AXZ33" s="124"/>
      <c r="AYA33" s="124"/>
      <c r="AYB33" s="124"/>
      <c r="AYC33" s="124"/>
      <c r="AYD33" s="124"/>
      <c r="AYE33" s="124"/>
      <c r="AYF33" s="124"/>
      <c r="AYG33" s="124"/>
      <c r="AYH33" s="124"/>
      <c r="AYI33" s="124"/>
      <c r="AYJ33" s="124"/>
      <c r="AYK33" s="124"/>
      <c r="AYL33" s="124"/>
      <c r="AYM33" s="124"/>
      <c r="AYN33" s="124"/>
      <c r="AYO33" s="124"/>
      <c r="AYP33" s="124"/>
      <c r="AYQ33" s="124"/>
      <c r="AYR33" s="124"/>
      <c r="AYS33" s="124"/>
      <c r="AYT33" s="124"/>
      <c r="AYU33" s="124"/>
      <c r="AYV33" s="124"/>
      <c r="AYW33" s="124"/>
      <c r="AYX33" s="124"/>
      <c r="AYY33" s="124"/>
      <c r="AYZ33" s="124"/>
      <c r="AZA33" s="124"/>
      <c r="AZB33" s="124"/>
      <c r="AZC33" s="124"/>
      <c r="AZD33" s="124"/>
      <c r="AZE33" s="124"/>
      <c r="AZF33" s="124"/>
      <c r="AZG33" s="124"/>
      <c r="AZH33" s="124"/>
      <c r="AZI33" s="124"/>
      <c r="AZJ33" s="124"/>
      <c r="AZK33" s="124"/>
      <c r="AZL33" s="124"/>
      <c r="AZM33" s="124"/>
      <c r="AZN33" s="124"/>
      <c r="AZO33" s="124"/>
      <c r="AZP33" s="124"/>
      <c r="AZQ33" s="124"/>
      <c r="AZR33" s="124"/>
      <c r="AZS33" s="124"/>
      <c r="AZT33" s="124"/>
      <c r="AZU33" s="124"/>
      <c r="AZV33" s="124"/>
      <c r="AZW33" s="124"/>
      <c r="AZX33" s="124"/>
      <c r="AZY33" s="124"/>
      <c r="AZZ33" s="124"/>
      <c r="BAA33" s="124"/>
      <c r="BAB33" s="124"/>
      <c r="BAC33" s="124"/>
      <c r="BAD33" s="124"/>
      <c r="BAE33" s="124"/>
      <c r="BAF33" s="124"/>
      <c r="BAG33" s="124"/>
      <c r="BAH33" s="124"/>
      <c r="BAI33" s="124"/>
      <c r="BAJ33" s="124"/>
      <c r="BAK33" s="124"/>
      <c r="BAL33" s="124"/>
      <c r="BAM33" s="124"/>
      <c r="BAN33" s="124"/>
      <c r="BAO33" s="124"/>
      <c r="BAP33" s="124"/>
      <c r="BAQ33" s="124"/>
      <c r="BAR33" s="124"/>
      <c r="BAS33" s="124"/>
      <c r="BAT33" s="124"/>
      <c r="BAU33" s="124"/>
      <c r="BAV33" s="124"/>
      <c r="BAW33" s="124"/>
      <c r="BAX33" s="124"/>
      <c r="BAY33" s="124"/>
      <c r="BAZ33" s="124"/>
      <c r="BBA33" s="124"/>
      <c r="BBB33" s="124"/>
      <c r="BBC33" s="124"/>
      <c r="BBD33" s="124"/>
      <c r="BBE33" s="124"/>
      <c r="BBF33" s="124"/>
      <c r="BBG33" s="124"/>
      <c r="BBH33" s="124"/>
      <c r="BBI33" s="124"/>
      <c r="BBJ33" s="124"/>
      <c r="BBK33" s="124"/>
      <c r="BBL33" s="124"/>
      <c r="BBM33" s="124"/>
      <c r="BBN33" s="124"/>
      <c r="BBO33" s="124"/>
      <c r="BBP33" s="124"/>
      <c r="BBQ33" s="124"/>
      <c r="BBR33" s="124"/>
      <c r="BBS33" s="124"/>
      <c r="BBT33" s="124"/>
      <c r="BBU33" s="124"/>
      <c r="BBV33" s="124"/>
      <c r="BBW33" s="124"/>
      <c r="BBX33" s="124"/>
      <c r="BBY33" s="124"/>
      <c r="BBZ33" s="124"/>
      <c r="BCA33" s="124"/>
      <c r="BCB33" s="124"/>
      <c r="BCC33" s="124"/>
      <c r="BCD33" s="124"/>
      <c r="BCE33" s="124"/>
      <c r="BCF33" s="124"/>
      <c r="BCG33" s="124"/>
      <c r="BCH33" s="124"/>
      <c r="BCI33" s="124"/>
      <c r="BCJ33" s="124"/>
      <c r="BCK33" s="124"/>
      <c r="BCL33" s="124"/>
      <c r="BCM33" s="124"/>
      <c r="BCN33" s="124"/>
      <c r="BCO33" s="124"/>
      <c r="BCP33" s="124"/>
      <c r="BCQ33" s="124"/>
      <c r="BCR33" s="124"/>
      <c r="BCS33" s="124"/>
      <c r="BCT33" s="124"/>
      <c r="BCU33" s="124"/>
      <c r="BCV33" s="124"/>
      <c r="BCW33" s="124"/>
      <c r="BCX33" s="124"/>
      <c r="BCY33" s="124"/>
      <c r="BCZ33" s="124"/>
      <c r="BDA33" s="124"/>
      <c r="BDB33" s="124"/>
      <c r="BDC33" s="124"/>
      <c r="BDD33" s="124"/>
      <c r="BDE33" s="124"/>
      <c r="BDF33" s="124"/>
      <c r="BDG33" s="124"/>
      <c r="BDH33" s="124"/>
      <c r="BDI33" s="124"/>
      <c r="BDJ33" s="124"/>
      <c r="BDK33" s="124"/>
      <c r="BDL33" s="124"/>
      <c r="BDM33" s="124"/>
      <c r="BDN33" s="124"/>
      <c r="BDO33" s="124"/>
      <c r="BDP33" s="124"/>
      <c r="BDQ33" s="124"/>
      <c r="BDR33" s="124"/>
      <c r="BDS33" s="124"/>
      <c r="BDT33" s="124"/>
      <c r="BDU33" s="124"/>
      <c r="BDV33" s="124"/>
      <c r="BDW33" s="124"/>
      <c r="BDX33" s="124"/>
      <c r="BDY33" s="124"/>
      <c r="BDZ33" s="124"/>
      <c r="BEA33" s="124"/>
      <c r="BEB33" s="124"/>
      <c r="BEC33" s="124"/>
      <c r="BED33" s="124"/>
      <c r="BEE33" s="124"/>
      <c r="BEF33" s="124"/>
      <c r="BEG33" s="124"/>
      <c r="BEH33" s="124"/>
      <c r="BEI33" s="124"/>
      <c r="BEJ33" s="124"/>
      <c r="BEK33" s="124"/>
      <c r="BEL33" s="124"/>
      <c r="BEM33" s="124"/>
      <c r="BEN33" s="124"/>
      <c r="BEO33" s="124"/>
      <c r="BEP33" s="124"/>
      <c r="BEQ33" s="124"/>
      <c r="BER33" s="124"/>
      <c r="BES33" s="124"/>
      <c r="BET33" s="124"/>
      <c r="BEU33" s="124"/>
      <c r="BEV33" s="124"/>
      <c r="BEW33" s="124"/>
      <c r="BEX33" s="124"/>
      <c r="BEY33" s="124"/>
      <c r="BEZ33" s="124"/>
      <c r="BFA33" s="124"/>
      <c r="BFB33" s="124"/>
      <c r="BFC33" s="124"/>
      <c r="BFD33" s="124"/>
      <c r="BFE33" s="124"/>
      <c r="BFF33" s="124"/>
      <c r="BFG33" s="124"/>
      <c r="BFH33" s="124"/>
      <c r="BFI33" s="124"/>
      <c r="BFJ33" s="124"/>
      <c r="BFK33" s="124"/>
      <c r="BFL33" s="124"/>
      <c r="BFM33" s="124"/>
      <c r="BFN33" s="124"/>
      <c r="BFO33" s="124"/>
      <c r="BFP33" s="124"/>
      <c r="BFQ33" s="124"/>
      <c r="BFR33" s="124"/>
      <c r="BFS33" s="124"/>
      <c r="BFT33" s="124"/>
      <c r="BFU33" s="124"/>
      <c r="BFV33" s="124"/>
      <c r="BFW33" s="124"/>
      <c r="BFX33" s="124"/>
      <c r="BFY33" s="124"/>
      <c r="BFZ33" s="124"/>
      <c r="BGA33" s="124"/>
      <c r="BGB33" s="124"/>
      <c r="BGC33" s="124"/>
      <c r="BGD33" s="124"/>
      <c r="BGE33" s="124"/>
      <c r="BGF33" s="124"/>
      <c r="BGG33" s="124"/>
      <c r="BGH33" s="124"/>
      <c r="BGI33" s="124"/>
      <c r="BGJ33" s="124"/>
      <c r="BGK33" s="124"/>
      <c r="BGL33" s="124"/>
      <c r="BGM33" s="124"/>
      <c r="BGN33" s="124"/>
      <c r="BGO33" s="124"/>
      <c r="BGP33" s="124"/>
      <c r="BGQ33" s="124"/>
      <c r="BGR33" s="124"/>
      <c r="BGS33" s="124"/>
      <c r="BGT33" s="124"/>
      <c r="BGU33" s="124"/>
      <c r="BGV33" s="124"/>
      <c r="BGW33" s="124"/>
      <c r="BGX33" s="124"/>
      <c r="BGY33" s="124"/>
      <c r="BGZ33" s="124"/>
      <c r="BHA33" s="124"/>
      <c r="BHB33" s="124"/>
      <c r="BHC33" s="124"/>
      <c r="BHD33" s="124"/>
      <c r="BHE33" s="124"/>
      <c r="BHF33" s="124"/>
      <c r="BHG33" s="124"/>
      <c r="BHH33" s="124"/>
      <c r="BHI33" s="124"/>
      <c r="BHJ33" s="124"/>
      <c r="BHK33" s="124"/>
      <c r="BHL33" s="124"/>
      <c r="BHM33" s="124"/>
      <c r="BHN33" s="124"/>
      <c r="BHO33" s="124"/>
      <c r="BHP33" s="124"/>
      <c r="BHQ33" s="124"/>
      <c r="BHR33" s="124"/>
      <c r="BHS33" s="124"/>
      <c r="BHT33" s="124"/>
      <c r="BHU33" s="124"/>
      <c r="BHV33" s="124"/>
      <c r="BHW33" s="124"/>
      <c r="BHX33" s="124"/>
      <c r="BHY33" s="124"/>
      <c r="BHZ33" s="124"/>
      <c r="BIA33" s="124"/>
      <c r="BIB33" s="124"/>
      <c r="BIC33" s="124"/>
      <c r="BID33" s="124"/>
      <c r="BIE33" s="124"/>
      <c r="BIF33" s="124"/>
      <c r="BIG33" s="124"/>
      <c r="BIH33" s="124"/>
      <c r="BII33" s="124"/>
      <c r="BIJ33" s="124"/>
      <c r="BIK33" s="124"/>
      <c r="BIL33" s="124"/>
      <c r="BIM33" s="124"/>
      <c r="BIN33" s="124"/>
      <c r="BIO33" s="124"/>
      <c r="BIP33" s="124"/>
      <c r="BIQ33" s="124"/>
      <c r="BIR33" s="124"/>
      <c r="BIS33" s="124"/>
      <c r="BIT33" s="124"/>
      <c r="BIU33" s="124"/>
      <c r="BIV33" s="124"/>
      <c r="BIW33" s="124"/>
      <c r="BIX33" s="124"/>
      <c r="BIY33" s="124"/>
      <c r="BIZ33" s="124"/>
      <c r="BJA33" s="124"/>
      <c r="BJB33" s="124"/>
      <c r="BJC33" s="124"/>
      <c r="BJD33" s="124"/>
      <c r="BJE33" s="124"/>
      <c r="BJF33" s="124"/>
      <c r="BJG33" s="124"/>
      <c r="BJH33" s="124"/>
      <c r="BJI33" s="124"/>
      <c r="BJJ33" s="124"/>
      <c r="BJK33" s="124"/>
      <c r="BJL33" s="124"/>
      <c r="BJM33" s="124"/>
      <c r="BJN33" s="124"/>
      <c r="BJO33" s="124"/>
      <c r="BJP33" s="124"/>
      <c r="BJQ33" s="124"/>
      <c r="BJR33" s="124"/>
      <c r="BJS33" s="124"/>
      <c r="BJT33" s="124"/>
      <c r="BJU33" s="124"/>
      <c r="BJV33" s="124"/>
      <c r="BJW33" s="124"/>
      <c r="BJX33" s="124"/>
      <c r="BJY33" s="124"/>
      <c r="BJZ33" s="124"/>
      <c r="BKA33" s="124"/>
      <c r="BKB33" s="124"/>
      <c r="BKC33" s="124"/>
      <c r="BKD33" s="124"/>
      <c r="BKE33" s="124"/>
      <c r="BKF33" s="124"/>
      <c r="BKG33" s="124"/>
      <c r="BKH33" s="124"/>
      <c r="BKI33" s="124"/>
      <c r="BKJ33" s="124"/>
      <c r="BKK33" s="124"/>
      <c r="BKL33" s="124"/>
      <c r="BKM33" s="124"/>
      <c r="BKN33" s="124"/>
      <c r="BKO33" s="124"/>
      <c r="BKP33" s="124"/>
      <c r="BKQ33" s="124"/>
      <c r="BKR33" s="124"/>
      <c r="BKS33" s="124"/>
      <c r="BKT33" s="124"/>
      <c r="BKU33" s="124"/>
      <c r="BKV33" s="124"/>
      <c r="BKW33" s="124"/>
      <c r="BKX33" s="124"/>
      <c r="BKY33" s="124"/>
      <c r="BKZ33" s="124"/>
      <c r="BLA33" s="124"/>
      <c r="BLB33" s="124"/>
      <c r="BLC33" s="124"/>
      <c r="BLD33" s="124"/>
      <c r="BLE33" s="124"/>
      <c r="BLF33" s="124"/>
      <c r="BLG33" s="124"/>
      <c r="BLH33" s="124"/>
      <c r="BLI33" s="124"/>
      <c r="BLJ33" s="124"/>
      <c r="BLK33" s="124"/>
      <c r="BLL33" s="124"/>
      <c r="BLM33" s="124"/>
      <c r="BLN33" s="124"/>
      <c r="BLO33" s="124"/>
      <c r="BLP33" s="124"/>
      <c r="BLQ33" s="124"/>
      <c r="BLR33" s="124"/>
      <c r="BLS33" s="124"/>
      <c r="BLT33" s="124"/>
      <c r="BLU33" s="124"/>
      <c r="BLV33" s="124"/>
      <c r="BLW33" s="124"/>
      <c r="BLX33" s="124"/>
      <c r="BLY33" s="124"/>
      <c r="BLZ33" s="124"/>
      <c r="BMA33" s="124"/>
      <c r="BMB33" s="124"/>
      <c r="BMC33" s="124"/>
      <c r="BMD33" s="124"/>
      <c r="BME33" s="124"/>
      <c r="BMF33" s="124"/>
      <c r="BMG33" s="124"/>
      <c r="BMH33" s="124"/>
      <c r="BMI33" s="124"/>
      <c r="BMJ33" s="124"/>
      <c r="BMK33" s="124"/>
      <c r="BML33" s="124"/>
      <c r="BMM33" s="124"/>
      <c r="BMN33" s="124"/>
      <c r="BMO33" s="124"/>
      <c r="BMP33" s="124"/>
      <c r="BMQ33" s="124"/>
      <c r="BMR33" s="124"/>
      <c r="BMS33" s="124"/>
      <c r="BMT33" s="124"/>
      <c r="BMU33" s="124"/>
      <c r="BMV33" s="124"/>
      <c r="BMW33" s="124"/>
      <c r="BMX33" s="124"/>
      <c r="BMY33" s="124"/>
      <c r="BMZ33" s="124"/>
      <c r="BNA33" s="124"/>
      <c r="BNB33" s="124"/>
      <c r="BNC33" s="124"/>
      <c r="BND33" s="124"/>
      <c r="BNE33" s="124"/>
      <c r="BNF33" s="124"/>
      <c r="BNG33" s="124"/>
      <c r="BNH33" s="124"/>
      <c r="BNI33" s="124"/>
      <c r="BNJ33" s="124"/>
      <c r="BNK33" s="124"/>
      <c r="BNL33" s="124"/>
      <c r="BNM33" s="124"/>
      <c r="BNN33" s="124"/>
      <c r="BNO33" s="124"/>
      <c r="BNP33" s="124"/>
      <c r="BNQ33" s="124"/>
      <c r="BNR33" s="124"/>
      <c r="BNS33" s="124"/>
      <c r="BNT33" s="124"/>
      <c r="BNU33" s="124"/>
      <c r="BNV33" s="124"/>
      <c r="BNW33" s="124"/>
      <c r="BNX33" s="124"/>
      <c r="BNY33" s="124"/>
      <c r="BNZ33" s="124"/>
      <c r="BOA33" s="124"/>
      <c r="BOB33" s="124"/>
      <c r="BOC33" s="124"/>
      <c r="BOD33" s="124"/>
      <c r="BOE33" s="124"/>
      <c r="BOF33" s="124"/>
      <c r="BOG33" s="124"/>
      <c r="BOH33" s="124"/>
      <c r="BOI33" s="124"/>
      <c r="BOJ33" s="124"/>
      <c r="BOK33" s="124"/>
      <c r="BOL33" s="124"/>
      <c r="BOM33" s="124"/>
      <c r="BON33" s="124"/>
      <c r="BOO33" s="124"/>
      <c r="BOP33" s="124"/>
      <c r="BOQ33" s="124"/>
      <c r="BOR33" s="124"/>
      <c r="BOS33" s="124"/>
      <c r="BOT33" s="124"/>
      <c r="BOU33" s="124"/>
      <c r="BOV33" s="124"/>
      <c r="BOW33" s="124"/>
      <c r="BOX33" s="124"/>
      <c r="BOY33" s="124"/>
      <c r="BOZ33" s="124"/>
      <c r="BPA33" s="124"/>
      <c r="BPB33" s="124"/>
      <c r="BPC33" s="124"/>
      <c r="BPD33" s="124"/>
      <c r="BPE33" s="124"/>
      <c r="BPF33" s="124"/>
      <c r="BPG33" s="124"/>
      <c r="BPH33" s="124"/>
      <c r="BPI33" s="124"/>
      <c r="BPJ33" s="124"/>
      <c r="BPK33" s="124"/>
      <c r="BPL33" s="124"/>
      <c r="BPM33" s="124"/>
      <c r="BPN33" s="124"/>
      <c r="BPO33" s="124"/>
      <c r="BPP33" s="124"/>
      <c r="BPQ33" s="124"/>
      <c r="BPR33" s="124"/>
      <c r="BPS33" s="124"/>
      <c r="BPT33" s="124"/>
      <c r="BPU33" s="124"/>
      <c r="BPV33" s="124"/>
      <c r="BPW33" s="124"/>
      <c r="BPX33" s="124"/>
      <c r="BPY33" s="124"/>
      <c r="BPZ33" s="124"/>
      <c r="BQA33" s="124"/>
      <c r="BQB33" s="124"/>
      <c r="BQC33" s="124"/>
      <c r="BQD33" s="124"/>
      <c r="BQE33" s="124"/>
      <c r="BQF33" s="124"/>
      <c r="BQG33" s="124"/>
      <c r="BQH33" s="124"/>
      <c r="BQI33" s="124"/>
      <c r="BQJ33" s="124"/>
      <c r="BQK33" s="124"/>
      <c r="BQL33" s="124"/>
      <c r="BQM33" s="124"/>
      <c r="BQN33" s="124"/>
      <c r="BQO33" s="124"/>
      <c r="BQP33" s="124"/>
      <c r="BQQ33" s="124"/>
      <c r="BQR33" s="124"/>
      <c r="BQS33" s="124"/>
      <c r="BQT33" s="124"/>
      <c r="BQU33" s="124"/>
      <c r="BQV33" s="124"/>
      <c r="BQW33" s="124"/>
      <c r="BQX33" s="124"/>
      <c r="BQY33" s="124"/>
      <c r="BQZ33" s="124"/>
      <c r="BRA33" s="124"/>
      <c r="BRB33" s="124"/>
      <c r="BRC33" s="124"/>
      <c r="BRD33" s="124"/>
      <c r="BRE33" s="124"/>
      <c r="BRF33" s="124"/>
      <c r="BRG33" s="124"/>
      <c r="BRH33" s="124"/>
      <c r="BRI33" s="124"/>
      <c r="BRJ33" s="124"/>
      <c r="BRK33" s="124"/>
      <c r="BRL33" s="124"/>
      <c r="BRM33" s="124"/>
      <c r="BRN33" s="124"/>
      <c r="BRO33" s="124"/>
      <c r="BRP33" s="124"/>
      <c r="BRQ33" s="124"/>
      <c r="BRR33" s="124"/>
      <c r="BRS33" s="124"/>
      <c r="BRT33" s="124"/>
      <c r="BRU33" s="124"/>
      <c r="BRV33" s="124"/>
      <c r="BRW33" s="124"/>
      <c r="BRX33" s="124"/>
      <c r="BRY33" s="124"/>
      <c r="BRZ33" s="124"/>
      <c r="BSA33" s="124"/>
      <c r="BSB33" s="124"/>
      <c r="BSC33" s="124"/>
      <c r="BSD33" s="124"/>
      <c r="BSE33" s="124"/>
      <c r="BSF33" s="124"/>
      <c r="BSG33" s="124"/>
      <c r="BSH33" s="124"/>
      <c r="BSI33" s="124"/>
      <c r="BSJ33" s="124"/>
      <c r="BSK33" s="124"/>
      <c r="BSL33" s="124"/>
      <c r="BSM33" s="124"/>
      <c r="BSN33" s="124"/>
      <c r="BSO33" s="124"/>
      <c r="BSP33" s="124"/>
      <c r="BSQ33" s="124"/>
      <c r="BSR33" s="124"/>
      <c r="BSS33" s="124"/>
      <c r="BST33" s="124"/>
      <c r="BSU33" s="124"/>
      <c r="BSV33" s="124"/>
      <c r="BSW33" s="124"/>
      <c r="BSX33" s="124"/>
      <c r="BSY33" s="124"/>
      <c r="BSZ33" s="124"/>
      <c r="BTA33" s="124"/>
      <c r="BTB33" s="124"/>
      <c r="BTC33" s="124"/>
      <c r="BTD33" s="124"/>
      <c r="BTE33" s="124"/>
      <c r="BTF33" s="124"/>
      <c r="BTG33" s="124"/>
      <c r="BTH33" s="124"/>
      <c r="BTI33" s="124"/>
      <c r="BTJ33" s="124"/>
      <c r="BTK33" s="124"/>
      <c r="BTL33" s="124"/>
      <c r="BTM33" s="124"/>
      <c r="BTN33" s="124"/>
      <c r="BTO33" s="124"/>
      <c r="BTP33" s="124"/>
      <c r="BTQ33" s="124"/>
      <c r="BTR33" s="124"/>
      <c r="BTS33" s="124"/>
      <c r="BTT33" s="124"/>
      <c r="BTU33" s="124"/>
      <c r="BTV33" s="124"/>
      <c r="BTW33" s="124"/>
      <c r="BTX33" s="124"/>
      <c r="BTY33" s="124"/>
      <c r="BTZ33" s="124"/>
      <c r="BUA33" s="124"/>
      <c r="BUB33" s="124"/>
      <c r="BUC33" s="124"/>
      <c r="BUD33" s="124"/>
      <c r="BUE33" s="124"/>
      <c r="BUF33" s="124"/>
      <c r="BUG33" s="124"/>
      <c r="BUH33" s="124"/>
      <c r="BUI33" s="124"/>
      <c r="BUJ33" s="124"/>
      <c r="BUK33" s="124"/>
      <c r="BUL33" s="124"/>
      <c r="BUM33" s="124"/>
      <c r="BUN33" s="124"/>
      <c r="BUO33" s="124"/>
      <c r="BUP33" s="124"/>
      <c r="BUQ33" s="124"/>
      <c r="BUR33" s="124"/>
      <c r="BUS33" s="124"/>
      <c r="BUT33" s="124"/>
      <c r="BUU33" s="124"/>
      <c r="BUV33" s="124"/>
      <c r="BUW33" s="124"/>
      <c r="BUX33" s="124"/>
      <c r="BUY33" s="124"/>
      <c r="BUZ33" s="124"/>
      <c r="BVA33" s="124"/>
      <c r="BVB33" s="124"/>
      <c r="BVC33" s="124"/>
      <c r="BVD33" s="124"/>
      <c r="BVE33" s="124"/>
      <c r="BVF33" s="124"/>
      <c r="BVG33" s="124"/>
      <c r="BVH33" s="124"/>
      <c r="BVI33" s="124"/>
      <c r="BVJ33" s="124"/>
      <c r="BVK33" s="124"/>
      <c r="BVL33" s="124"/>
      <c r="BVM33" s="124"/>
      <c r="BVN33" s="124"/>
      <c r="BVO33" s="124"/>
      <c r="BVP33" s="124"/>
      <c r="BVQ33" s="124"/>
      <c r="BVR33" s="124"/>
      <c r="BVS33" s="124"/>
      <c r="BVT33" s="124"/>
      <c r="BVU33" s="124"/>
      <c r="BVV33" s="124"/>
      <c r="BVW33" s="124"/>
      <c r="BVX33" s="124"/>
      <c r="BVY33" s="124"/>
      <c r="BVZ33" s="124"/>
      <c r="BWA33" s="124"/>
      <c r="BWB33" s="124"/>
      <c r="BWC33" s="124"/>
      <c r="BWD33" s="124"/>
      <c r="BWE33" s="124"/>
      <c r="BWF33" s="124"/>
      <c r="BWG33" s="124"/>
      <c r="BWH33" s="124"/>
      <c r="BWI33" s="124"/>
      <c r="BWJ33" s="124"/>
      <c r="BWK33" s="124"/>
      <c r="BWL33" s="124"/>
      <c r="BWM33" s="124"/>
      <c r="BWN33" s="124"/>
      <c r="BWO33" s="124"/>
      <c r="BWP33" s="124"/>
      <c r="BWQ33" s="124"/>
      <c r="BWR33" s="124"/>
      <c r="BWS33" s="124"/>
      <c r="BWT33" s="124"/>
      <c r="BWU33" s="124"/>
      <c r="BWV33" s="124"/>
      <c r="BWW33" s="124"/>
      <c r="BWX33" s="124"/>
      <c r="BWY33" s="124"/>
      <c r="BWZ33" s="124"/>
      <c r="BXA33" s="124"/>
      <c r="BXB33" s="124"/>
      <c r="BXC33" s="124"/>
      <c r="BXD33" s="124"/>
      <c r="BXE33" s="124"/>
      <c r="BXF33" s="124"/>
      <c r="BXG33" s="124"/>
      <c r="BXH33" s="124"/>
      <c r="BXI33" s="124"/>
      <c r="BXJ33" s="124"/>
      <c r="BXK33" s="124"/>
      <c r="BXL33" s="124"/>
      <c r="BXM33" s="124"/>
      <c r="BXN33" s="124"/>
      <c r="BXO33" s="124"/>
      <c r="BXP33" s="124"/>
      <c r="BXQ33" s="124"/>
      <c r="BXR33" s="124"/>
      <c r="BXS33" s="124"/>
      <c r="BXT33" s="124"/>
      <c r="BXU33" s="124"/>
      <c r="BXV33" s="124"/>
      <c r="BXW33" s="124"/>
      <c r="BXX33" s="124"/>
      <c r="BXY33" s="124"/>
      <c r="BXZ33" s="124"/>
      <c r="BYA33" s="124"/>
      <c r="BYB33" s="124"/>
      <c r="BYC33" s="124"/>
      <c r="BYD33" s="124"/>
      <c r="BYE33" s="124"/>
      <c r="BYF33" s="124"/>
      <c r="BYG33" s="124"/>
      <c r="BYH33" s="124"/>
      <c r="BYI33" s="124"/>
      <c r="BYJ33" s="124"/>
      <c r="BYK33" s="124"/>
      <c r="BYL33" s="124"/>
      <c r="BYM33" s="124"/>
      <c r="BYN33" s="124"/>
      <c r="BYO33" s="124"/>
      <c r="BYP33" s="124"/>
      <c r="BYQ33" s="124"/>
      <c r="BYR33" s="124"/>
      <c r="BYS33" s="124"/>
      <c r="BYT33" s="124"/>
      <c r="BYU33" s="124"/>
      <c r="BYV33" s="124"/>
      <c r="BYW33" s="124"/>
      <c r="BYX33" s="124"/>
      <c r="BYY33" s="124"/>
      <c r="BYZ33" s="124"/>
      <c r="BZA33" s="124"/>
      <c r="BZB33" s="124"/>
      <c r="BZC33" s="124"/>
      <c r="BZD33" s="124"/>
      <c r="BZE33" s="124"/>
      <c r="BZF33" s="124"/>
      <c r="BZG33" s="124"/>
      <c r="BZH33" s="124"/>
      <c r="BZI33" s="124"/>
      <c r="BZJ33" s="124"/>
      <c r="BZK33" s="124"/>
      <c r="BZL33" s="124"/>
      <c r="BZM33" s="124"/>
      <c r="BZN33" s="124"/>
      <c r="BZO33" s="124"/>
      <c r="BZP33" s="124"/>
      <c r="BZQ33" s="124"/>
      <c r="BZR33" s="124"/>
      <c r="BZS33" s="124"/>
      <c r="BZT33" s="124"/>
      <c r="BZU33" s="124"/>
      <c r="BZV33" s="124"/>
      <c r="BZW33" s="124"/>
      <c r="BZX33" s="124"/>
      <c r="BZY33" s="124"/>
      <c r="BZZ33" s="124"/>
      <c r="CAA33" s="124"/>
      <c r="CAB33" s="124"/>
      <c r="CAC33" s="124"/>
      <c r="CAD33" s="124"/>
      <c r="CAE33" s="124"/>
      <c r="CAF33" s="124"/>
      <c r="CAG33" s="124"/>
      <c r="CAH33" s="124"/>
      <c r="CAI33" s="124"/>
      <c r="CAJ33" s="124"/>
      <c r="CAK33" s="124"/>
      <c r="CAL33" s="124"/>
      <c r="CAM33" s="124"/>
      <c r="CAN33" s="124"/>
      <c r="CAO33" s="124"/>
      <c r="CAP33" s="124"/>
      <c r="CAQ33" s="124"/>
      <c r="CAR33" s="124"/>
      <c r="CAS33" s="124"/>
      <c r="CAT33" s="124"/>
      <c r="CAU33" s="124"/>
      <c r="CAV33" s="124"/>
      <c r="CAW33" s="124"/>
      <c r="CAX33" s="124"/>
      <c r="CAY33" s="124"/>
      <c r="CAZ33" s="124"/>
      <c r="CBA33" s="124"/>
      <c r="CBB33" s="124"/>
      <c r="CBC33" s="124"/>
      <c r="CBD33" s="124"/>
      <c r="CBE33" s="124"/>
      <c r="CBF33" s="124"/>
      <c r="CBG33" s="124"/>
      <c r="CBH33" s="124"/>
      <c r="CBI33" s="124"/>
      <c r="CBJ33" s="124"/>
      <c r="CBK33" s="124"/>
      <c r="CBL33" s="124"/>
      <c r="CBM33" s="124"/>
      <c r="CBN33" s="124"/>
      <c r="CBO33" s="124"/>
      <c r="CBP33" s="124"/>
      <c r="CBQ33" s="124"/>
      <c r="CBR33" s="124"/>
      <c r="CBS33" s="124"/>
      <c r="CBT33" s="124"/>
      <c r="CBU33" s="124"/>
      <c r="CBV33" s="124"/>
      <c r="CBW33" s="124"/>
      <c r="CBX33" s="124"/>
      <c r="CBY33" s="124"/>
      <c r="CBZ33" s="124"/>
      <c r="CCA33" s="124"/>
      <c r="CCB33" s="124"/>
      <c r="CCC33" s="124"/>
      <c r="CCD33" s="124"/>
      <c r="CCE33" s="124"/>
      <c r="CCF33" s="124"/>
      <c r="CCG33" s="124"/>
      <c r="CCH33" s="124"/>
      <c r="CCI33" s="124"/>
      <c r="CCJ33" s="124"/>
      <c r="CCK33" s="124"/>
      <c r="CCL33" s="124"/>
      <c r="CCM33" s="124"/>
      <c r="CCN33" s="124"/>
      <c r="CCO33" s="124"/>
      <c r="CCP33" s="124"/>
      <c r="CCQ33" s="124"/>
      <c r="CCR33" s="124"/>
      <c r="CCS33" s="124"/>
      <c r="CCT33" s="124"/>
      <c r="CCU33" s="124"/>
      <c r="CCV33" s="124"/>
      <c r="CCW33" s="124"/>
      <c r="CCX33" s="124"/>
      <c r="CCY33" s="124"/>
      <c r="CCZ33" s="124"/>
      <c r="CDA33" s="124"/>
      <c r="CDB33" s="124"/>
      <c r="CDC33" s="124"/>
      <c r="CDD33" s="124"/>
      <c r="CDE33" s="124"/>
      <c r="CDF33" s="124"/>
      <c r="CDG33" s="124"/>
      <c r="CDH33" s="124"/>
      <c r="CDI33" s="124"/>
      <c r="CDJ33" s="124"/>
      <c r="CDK33" s="124"/>
      <c r="CDL33" s="124"/>
      <c r="CDM33" s="124"/>
      <c r="CDN33" s="124"/>
      <c r="CDO33" s="124"/>
      <c r="CDP33" s="124"/>
      <c r="CDQ33" s="124"/>
      <c r="CDR33" s="124"/>
      <c r="CDS33" s="124"/>
      <c r="CDT33" s="124"/>
      <c r="CDU33" s="124"/>
      <c r="CDV33" s="124"/>
      <c r="CDW33" s="124"/>
      <c r="CDX33" s="124"/>
      <c r="CDY33" s="124"/>
      <c r="CDZ33" s="124"/>
      <c r="CEA33" s="124"/>
      <c r="CEB33" s="124"/>
      <c r="CEC33" s="124"/>
      <c r="CED33" s="124"/>
      <c r="CEE33" s="124"/>
      <c r="CEF33" s="124"/>
      <c r="CEG33" s="124"/>
      <c r="CEH33" s="124"/>
      <c r="CEI33" s="124"/>
      <c r="CEJ33" s="124"/>
      <c r="CEK33" s="124"/>
      <c r="CEL33" s="124"/>
      <c r="CEM33" s="124"/>
      <c r="CEN33" s="124"/>
      <c r="CEO33" s="124"/>
      <c r="CEP33" s="124"/>
      <c r="CEQ33" s="124"/>
      <c r="CER33" s="124"/>
      <c r="CES33" s="124"/>
      <c r="CET33" s="124"/>
      <c r="CEU33" s="124"/>
      <c r="CEV33" s="124"/>
      <c r="CEW33" s="124"/>
      <c r="CEX33" s="124"/>
      <c r="CEY33" s="124"/>
      <c r="CEZ33" s="124"/>
      <c r="CFA33" s="124"/>
      <c r="CFB33" s="124"/>
      <c r="CFC33" s="124"/>
      <c r="CFD33" s="124"/>
      <c r="CFE33" s="124"/>
      <c r="CFF33" s="124"/>
      <c r="CFG33" s="124"/>
      <c r="CFH33" s="124"/>
      <c r="CFI33" s="124"/>
      <c r="CFJ33" s="124"/>
      <c r="CFK33" s="124"/>
      <c r="CFL33" s="124"/>
      <c r="CFM33" s="124"/>
      <c r="CFN33" s="124"/>
      <c r="CFO33" s="124"/>
      <c r="CFP33" s="124"/>
      <c r="CFQ33" s="124"/>
      <c r="CFR33" s="124"/>
      <c r="CFS33" s="124"/>
      <c r="CFT33" s="124"/>
      <c r="CFU33" s="124"/>
      <c r="CFV33" s="124"/>
      <c r="CFW33" s="124"/>
      <c r="CFX33" s="124"/>
      <c r="CFY33" s="124"/>
      <c r="CFZ33" s="124"/>
      <c r="CGA33" s="124"/>
      <c r="CGB33" s="124"/>
      <c r="CGC33" s="124"/>
      <c r="CGD33" s="124"/>
      <c r="CGE33" s="124"/>
      <c r="CGF33" s="124"/>
      <c r="CGG33" s="124"/>
      <c r="CGH33" s="124"/>
      <c r="CGI33" s="124"/>
      <c r="CGJ33" s="124"/>
      <c r="CGK33" s="124"/>
      <c r="CGL33" s="124"/>
      <c r="CGM33" s="124"/>
      <c r="CGN33" s="124"/>
      <c r="CGO33" s="124"/>
      <c r="CGP33" s="124"/>
      <c r="CGQ33" s="124"/>
      <c r="CGR33" s="124"/>
      <c r="CGS33" s="124"/>
      <c r="CGT33" s="124"/>
      <c r="CGU33" s="124"/>
      <c r="CGV33" s="124"/>
      <c r="CGW33" s="124"/>
      <c r="CGX33" s="124"/>
      <c r="CGY33" s="124"/>
      <c r="CGZ33" s="124"/>
      <c r="CHA33" s="124"/>
      <c r="CHB33" s="124"/>
      <c r="CHC33" s="124"/>
      <c r="CHD33" s="124"/>
      <c r="CHE33" s="124"/>
      <c r="CHF33" s="124"/>
      <c r="CHG33" s="124"/>
      <c r="CHH33" s="124"/>
      <c r="CHI33" s="124"/>
      <c r="CHJ33" s="124"/>
      <c r="CHK33" s="124"/>
      <c r="CHL33" s="124"/>
      <c r="CHM33" s="124"/>
      <c r="CHN33" s="124"/>
      <c r="CHO33" s="124"/>
      <c r="CHP33" s="124"/>
      <c r="CHQ33" s="124"/>
      <c r="CHR33" s="124"/>
      <c r="CHS33" s="124"/>
      <c r="CHT33" s="124"/>
      <c r="CHU33" s="124"/>
      <c r="CHV33" s="124"/>
      <c r="CHW33" s="124"/>
      <c r="CHX33" s="124"/>
      <c r="CHY33" s="124"/>
      <c r="CHZ33" s="124"/>
      <c r="CIA33" s="124"/>
      <c r="CIB33" s="124"/>
      <c r="CIC33" s="124"/>
      <c r="CID33" s="124"/>
      <c r="CIE33" s="124"/>
      <c r="CIF33" s="124"/>
      <c r="CIG33" s="124"/>
      <c r="CIH33" s="124"/>
      <c r="CII33" s="124"/>
      <c r="CIJ33" s="124"/>
      <c r="CIK33" s="124"/>
      <c r="CIL33" s="124"/>
      <c r="CIM33" s="124"/>
      <c r="CIN33" s="124"/>
      <c r="CIO33" s="124"/>
      <c r="CIP33" s="124"/>
      <c r="CIQ33" s="124"/>
      <c r="CIR33" s="124"/>
      <c r="CIS33" s="124"/>
      <c r="CIT33" s="124"/>
      <c r="CIU33" s="124"/>
      <c r="CIV33" s="124"/>
      <c r="CIW33" s="124"/>
      <c r="CIX33" s="124"/>
      <c r="CIY33" s="124"/>
      <c r="CIZ33" s="124"/>
      <c r="CJA33" s="124"/>
      <c r="CJB33" s="124"/>
      <c r="CJC33" s="124"/>
      <c r="CJD33" s="124"/>
      <c r="CJE33" s="124"/>
      <c r="CJF33" s="124"/>
      <c r="CJG33" s="124"/>
      <c r="CJH33" s="124"/>
      <c r="CJI33" s="124"/>
      <c r="CJJ33" s="124"/>
      <c r="CJK33" s="124"/>
      <c r="CJL33" s="124"/>
      <c r="CJM33" s="124"/>
      <c r="CJN33" s="124"/>
      <c r="CJO33" s="124"/>
      <c r="CJP33" s="124"/>
      <c r="CJQ33" s="124"/>
      <c r="CJR33" s="124"/>
      <c r="CJS33" s="124"/>
      <c r="CJT33" s="124"/>
      <c r="CJU33" s="124"/>
      <c r="CJV33" s="124"/>
      <c r="CJW33" s="124"/>
      <c r="CJX33" s="124"/>
      <c r="CJY33" s="124"/>
      <c r="CJZ33" s="124"/>
      <c r="CKA33" s="124"/>
      <c r="CKB33" s="124"/>
      <c r="CKC33" s="124"/>
      <c r="CKD33" s="124"/>
      <c r="CKE33" s="124"/>
      <c r="CKF33" s="124"/>
      <c r="CKG33" s="124"/>
      <c r="CKH33" s="124"/>
      <c r="CKI33" s="124"/>
      <c r="CKJ33" s="124"/>
      <c r="CKK33" s="124"/>
      <c r="CKL33" s="124"/>
      <c r="CKM33" s="124"/>
      <c r="CKN33" s="124"/>
      <c r="CKO33" s="124"/>
      <c r="CKP33" s="124"/>
      <c r="CKQ33" s="124"/>
      <c r="CKR33" s="124"/>
      <c r="CKS33" s="124"/>
      <c r="CKT33" s="124"/>
      <c r="CKU33" s="124"/>
      <c r="CKV33" s="124"/>
      <c r="CKW33" s="124"/>
      <c r="CKX33" s="124"/>
      <c r="CKY33" s="124"/>
      <c r="CKZ33" s="124"/>
      <c r="CLA33" s="124"/>
      <c r="CLB33" s="124"/>
      <c r="CLC33" s="124"/>
      <c r="CLD33" s="124"/>
      <c r="CLE33" s="124"/>
      <c r="CLF33" s="124"/>
      <c r="CLG33" s="124"/>
      <c r="CLH33" s="124"/>
      <c r="CLI33" s="124"/>
      <c r="CLJ33" s="124"/>
      <c r="CLK33" s="124"/>
      <c r="CLL33" s="124"/>
      <c r="CLM33" s="124"/>
      <c r="CLN33" s="124"/>
      <c r="CLO33" s="124"/>
      <c r="CLP33" s="124"/>
      <c r="CLQ33" s="124"/>
      <c r="CLR33" s="124"/>
      <c r="CLS33" s="124"/>
      <c r="CLT33" s="124"/>
      <c r="CLU33" s="124"/>
      <c r="CLV33" s="124"/>
      <c r="CLW33" s="124"/>
      <c r="CLX33" s="124"/>
      <c r="CLY33" s="124"/>
      <c r="CLZ33" s="124"/>
      <c r="CMA33" s="124"/>
      <c r="CMB33" s="124"/>
      <c r="CMC33" s="124"/>
      <c r="CMD33" s="124"/>
      <c r="CME33" s="124"/>
      <c r="CMF33" s="124"/>
      <c r="CMG33" s="124"/>
      <c r="CMH33" s="124"/>
      <c r="CMI33" s="124"/>
      <c r="CMJ33" s="124"/>
      <c r="CMK33" s="124"/>
      <c r="CML33" s="124"/>
      <c r="CMM33" s="124"/>
      <c r="CMN33" s="124"/>
      <c r="CMO33" s="124"/>
      <c r="CMP33" s="124"/>
      <c r="CMQ33" s="124"/>
      <c r="CMR33" s="124"/>
      <c r="CMS33" s="124"/>
      <c r="CMT33" s="124"/>
      <c r="CMU33" s="124"/>
      <c r="CMV33" s="124"/>
      <c r="CMW33" s="124"/>
      <c r="CMX33" s="124"/>
      <c r="CMY33" s="124"/>
      <c r="CMZ33" s="124"/>
      <c r="CNA33" s="124"/>
      <c r="CNB33" s="124"/>
      <c r="CNC33" s="124"/>
      <c r="CND33" s="124"/>
      <c r="CNE33" s="124"/>
      <c r="CNF33" s="124"/>
      <c r="CNG33" s="124"/>
      <c r="CNH33" s="124"/>
      <c r="CNI33" s="124"/>
      <c r="CNJ33" s="124"/>
      <c r="CNK33" s="124"/>
      <c r="CNL33" s="124"/>
      <c r="CNM33" s="124"/>
      <c r="CNN33" s="124"/>
      <c r="CNO33" s="124"/>
      <c r="CNP33" s="124"/>
      <c r="CNQ33" s="124"/>
      <c r="CNR33" s="124"/>
      <c r="CNS33" s="124"/>
      <c r="CNT33" s="124"/>
      <c r="CNU33" s="124"/>
      <c r="CNV33" s="124"/>
      <c r="CNW33" s="124"/>
      <c r="CNX33" s="124"/>
      <c r="CNY33" s="124"/>
      <c r="CNZ33" s="124"/>
      <c r="COA33" s="124"/>
      <c r="COB33" s="124"/>
      <c r="COC33" s="124"/>
      <c r="COD33" s="124"/>
      <c r="COE33" s="124"/>
      <c r="COF33" s="124"/>
      <c r="COG33" s="124"/>
      <c r="COH33" s="124"/>
      <c r="COI33" s="124"/>
      <c r="COJ33" s="124"/>
      <c r="COK33" s="124"/>
      <c r="COL33" s="124"/>
      <c r="COM33" s="124"/>
      <c r="CON33" s="124"/>
      <c r="COO33" s="124"/>
      <c r="COP33" s="124"/>
      <c r="COQ33" s="124"/>
      <c r="COR33" s="124"/>
      <c r="COS33" s="124"/>
      <c r="COT33" s="124"/>
      <c r="COU33" s="124"/>
      <c r="COV33" s="124"/>
      <c r="COW33" s="124"/>
      <c r="COX33" s="124"/>
      <c r="COY33" s="124"/>
      <c r="COZ33" s="124"/>
      <c r="CPA33" s="124"/>
      <c r="CPB33" s="124"/>
      <c r="CPC33" s="124"/>
      <c r="CPD33" s="124"/>
      <c r="CPE33" s="124"/>
      <c r="CPF33" s="124"/>
      <c r="CPG33" s="124"/>
      <c r="CPH33" s="124"/>
      <c r="CPI33" s="124"/>
      <c r="CPJ33" s="124"/>
      <c r="CPK33" s="124"/>
      <c r="CPL33" s="124"/>
      <c r="CPM33" s="124"/>
      <c r="CPN33" s="124"/>
      <c r="CPO33" s="124"/>
      <c r="CPP33" s="124"/>
      <c r="CPQ33" s="124"/>
      <c r="CPR33" s="124"/>
      <c r="CPS33" s="124"/>
      <c r="CPT33" s="124"/>
      <c r="CPU33" s="124"/>
      <c r="CPV33" s="124"/>
      <c r="CPW33" s="124"/>
      <c r="CPX33" s="124"/>
      <c r="CPY33" s="124"/>
      <c r="CPZ33" s="124"/>
      <c r="CQA33" s="124"/>
      <c r="CQB33" s="124"/>
      <c r="CQC33" s="124"/>
      <c r="CQD33" s="124"/>
      <c r="CQE33" s="124"/>
      <c r="CQF33" s="124"/>
      <c r="CQG33" s="124"/>
      <c r="CQH33" s="124"/>
      <c r="CQI33" s="124"/>
      <c r="CQJ33" s="124"/>
      <c r="CQK33" s="124"/>
      <c r="CQL33" s="124"/>
      <c r="CQM33" s="124"/>
      <c r="CQN33" s="124"/>
      <c r="CQO33" s="124"/>
      <c r="CQP33" s="124"/>
      <c r="CQQ33" s="124"/>
      <c r="CQR33" s="124"/>
      <c r="CQS33" s="124"/>
      <c r="CQT33" s="124"/>
      <c r="CQU33" s="124"/>
      <c r="CQV33" s="124"/>
      <c r="CQW33" s="124"/>
      <c r="CQX33" s="124"/>
      <c r="CQY33" s="124"/>
      <c r="CQZ33" s="124"/>
      <c r="CRA33" s="124"/>
      <c r="CRB33" s="124"/>
      <c r="CRC33" s="124"/>
      <c r="CRD33" s="124"/>
      <c r="CRE33" s="124"/>
      <c r="CRF33" s="124"/>
      <c r="CRG33" s="124"/>
      <c r="CRH33" s="124"/>
      <c r="CRI33" s="124"/>
      <c r="CRJ33" s="124"/>
      <c r="CRK33" s="124"/>
      <c r="CRL33" s="124"/>
      <c r="CRM33" s="124"/>
      <c r="CRN33" s="124"/>
      <c r="CRO33" s="124"/>
      <c r="CRP33" s="124"/>
      <c r="CRQ33" s="124"/>
      <c r="CRR33" s="124"/>
      <c r="CRS33" s="124"/>
      <c r="CRT33" s="124"/>
      <c r="CRU33" s="124"/>
      <c r="CRV33" s="124"/>
      <c r="CRW33" s="124"/>
      <c r="CRX33" s="124"/>
      <c r="CRY33" s="124"/>
      <c r="CRZ33" s="124"/>
      <c r="CSA33" s="124"/>
      <c r="CSB33" s="124"/>
      <c r="CSC33" s="124"/>
      <c r="CSD33" s="124"/>
      <c r="CSE33" s="124"/>
      <c r="CSF33" s="124"/>
      <c r="CSG33" s="124"/>
      <c r="CSH33" s="124"/>
      <c r="CSI33" s="124"/>
      <c r="CSJ33" s="124"/>
      <c r="CSK33" s="124"/>
      <c r="CSL33" s="124"/>
      <c r="CSM33" s="124"/>
      <c r="CSN33" s="124"/>
      <c r="CSO33" s="124"/>
      <c r="CSP33" s="124"/>
      <c r="CSQ33" s="124"/>
      <c r="CSR33" s="124"/>
      <c r="CSS33" s="124"/>
      <c r="CST33" s="124"/>
      <c r="CSU33" s="124"/>
      <c r="CSV33" s="124"/>
      <c r="CSW33" s="124"/>
      <c r="CSX33" s="124"/>
      <c r="CSY33" s="124"/>
      <c r="CSZ33" s="124"/>
      <c r="CTA33" s="124"/>
      <c r="CTB33" s="124"/>
      <c r="CTC33" s="124"/>
      <c r="CTD33" s="124"/>
      <c r="CTE33" s="124"/>
      <c r="CTF33" s="124"/>
      <c r="CTG33" s="124"/>
      <c r="CTH33" s="124"/>
      <c r="CTI33" s="124"/>
      <c r="CTJ33" s="124"/>
      <c r="CTK33" s="124"/>
      <c r="CTL33" s="124"/>
      <c r="CTM33" s="124"/>
      <c r="CTN33" s="124"/>
      <c r="CTO33" s="124"/>
      <c r="CTP33" s="124"/>
      <c r="CTQ33" s="124"/>
      <c r="CTR33" s="124"/>
      <c r="CTS33" s="124"/>
      <c r="CTT33" s="124"/>
      <c r="CTU33" s="124"/>
      <c r="CTV33" s="124"/>
      <c r="CTW33" s="124"/>
      <c r="CTX33" s="124"/>
      <c r="CTY33" s="124"/>
      <c r="CTZ33" s="124"/>
      <c r="CUA33" s="124"/>
      <c r="CUB33" s="124"/>
      <c r="CUC33" s="124"/>
      <c r="CUD33" s="124"/>
      <c r="CUE33" s="124"/>
      <c r="CUF33" s="124"/>
      <c r="CUG33" s="124"/>
      <c r="CUH33" s="124"/>
      <c r="CUI33" s="124"/>
      <c r="CUJ33" s="124"/>
      <c r="CUK33" s="124"/>
      <c r="CUL33" s="124"/>
      <c r="CUM33" s="124"/>
      <c r="CUN33" s="124"/>
      <c r="CUO33" s="124"/>
      <c r="CUP33" s="124"/>
      <c r="CUQ33" s="124"/>
      <c r="CUR33" s="124"/>
      <c r="CUS33" s="124"/>
      <c r="CUT33" s="124"/>
      <c r="CUU33" s="124"/>
      <c r="CUV33" s="124"/>
      <c r="CUW33" s="124"/>
      <c r="CUX33" s="124"/>
      <c r="CUY33" s="124"/>
      <c r="CUZ33" s="124"/>
      <c r="CVA33" s="124"/>
      <c r="CVB33" s="124"/>
      <c r="CVC33" s="124"/>
      <c r="CVD33" s="124"/>
      <c r="CVE33" s="124"/>
      <c r="CVF33" s="124"/>
      <c r="CVG33" s="124"/>
      <c r="CVH33" s="124"/>
      <c r="CVI33" s="124"/>
      <c r="CVJ33" s="124"/>
      <c r="CVK33" s="124"/>
      <c r="CVL33" s="124"/>
      <c r="CVM33" s="124"/>
      <c r="CVN33" s="124"/>
      <c r="CVO33" s="124"/>
      <c r="CVP33" s="124"/>
      <c r="CVQ33" s="124"/>
      <c r="CVR33" s="124"/>
      <c r="CVS33" s="124"/>
      <c r="CVT33" s="124"/>
      <c r="CVU33" s="124"/>
      <c r="CVV33" s="124"/>
      <c r="CVW33" s="124"/>
      <c r="CVX33" s="124"/>
      <c r="CVY33" s="124"/>
      <c r="CVZ33" s="124"/>
      <c r="CWA33" s="124"/>
      <c r="CWB33" s="124"/>
      <c r="CWC33" s="124"/>
      <c r="CWD33" s="124"/>
      <c r="CWE33" s="124"/>
      <c r="CWF33" s="124"/>
      <c r="CWG33" s="124"/>
      <c r="CWH33" s="124"/>
      <c r="CWI33" s="124"/>
      <c r="CWJ33" s="124"/>
      <c r="CWK33" s="124"/>
      <c r="CWL33" s="124"/>
      <c r="CWM33" s="124"/>
      <c r="CWN33" s="124"/>
      <c r="CWO33" s="124"/>
      <c r="CWP33" s="124"/>
      <c r="CWQ33" s="124"/>
      <c r="CWR33" s="124"/>
      <c r="CWS33" s="124"/>
      <c r="CWT33" s="124"/>
      <c r="CWU33" s="124"/>
      <c r="CWV33" s="124"/>
      <c r="CWW33" s="124"/>
      <c r="CWX33" s="124"/>
      <c r="CWY33" s="124"/>
      <c r="CWZ33" s="124"/>
      <c r="CXA33" s="124"/>
      <c r="CXB33" s="124"/>
      <c r="CXC33" s="124"/>
      <c r="CXD33" s="124"/>
      <c r="CXE33" s="124"/>
      <c r="CXF33" s="124"/>
      <c r="CXG33" s="124"/>
      <c r="CXH33" s="124"/>
      <c r="CXI33" s="124"/>
      <c r="CXJ33" s="124"/>
      <c r="CXK33" s="124"/>
      <c r="CXL33" s="124"/>
      <c r="CXM33" s="124"/>
      <c r="CXN33" s="124"/>
      <c r="CXO33" s="124"/>
      <c r="CXP33" s="124"/>
      <c r="CXQ33" s="124"/>
      <c r="CXR33" s="124"/>
      <c r="CXS33" s="124"/>
      <c r="CXT33" s="124"/>
      <c r="CXU33" s="124"/>
      <c r="CXV33" s="124"/>
      <c r="CXW33" s="124"/>
      <c r="CXX33" s="124"/>
      <c r="CXY33" s="124"/>
      <c r="CXZ33" s="124"/>
      <c r="CYA33" s="124"/>
      <c r="CYB33" s="124"/>
      <c r="CYC33" s="124"/>
      <c r="CYD33" s="124"/>
      <c r="CYE33" s="124"/>
      <c r="CYF33" s="124"/>
      <c r="CYG33" s="124"/>
      <c r="CYH33" s="124"/>
      <c r="CYI33" s="124"/>
      <c r="CYJ33" s="124"/>
      <c r="CYK33" s="124"/>
      <c r="CYL33" s="124"/>
      <c r="CYM33" s="124"/>
      <c r="CYN33" s="124"/>
      <c r="CYO33" s="124"/>
      <c r="CYP33" s="124"/>
      <c r="CYQ33" s="124"/>
      <c r="CYR33" s="124"/>
      <c r="CYS33" s="124"/>
      <c r="CYT33" s="124"/>
      <c r="CYU33" s="124"/>
      <c r="CYV33" s="124"/>
      <c r="CYW33" s="124"/>
      <c r="CYX33" s="124"/>
      <c r="CYY33" s="124"/>
      <c r="CYZ33" s="124"/>
      <c r="CZA33" s="124"/>
      <c r="CZB33" s="124"/>
      <c r="CZC33" s="124"/>
      <c r="CZD33" s="124"/>
      <c r="CZE33" s="124"/>
      <c r="CZF33" s="124"/>
      <c r="CZG33" s="124"/>
      <c r="CZH33" s="124"/>
      <c r="CZI33" s="124"/>
      <c r="CZJ33" s="124"/>
      <c r="CZK33" s="124"/>
      <c r="CZL33" s="124"/>
      <c r="CZM33" s="124"/>
      <c r="CZN33" s="124"/>
      <c r="CZO33" s="124"/>
      <c r="CZP33" s="124"/>
      <c r="CZQ33" s="124"/>
      <c r="CZR33" s="124"/>
      <c r="CZS33" s="124"/>
      <c r="CZT33" s="124"/>
      <c r="CZU33" s="124"/>
      <c r="CZV33" s="124"/>
      <c r="CZW33" s="124"/>
      <c r="CZX33" s="124"/>
      <c r="CZY33" s="124"/>
      <c r="CZZ33" s="124"/>
      <c r="DAA33" s="124"/>
      <c r="DAB33" s="124"/>
      <c r="DAC33" s="124"/>
      <c r="DAD33" s="124"/>
      <c r="DAE33" s="124"/>
      <c r="DAF33" s="124"/>
      <c r="DAG33" s="124"/>
      <c r="DAH33" s="124"/>
      <c r="DAI33" s="124"/>
      <c r="DAJ33" s="124"/>
      <c r="DAK33" s="124"/>
      <c r="DAL33" s="124"/>
      <c r="DAM33" s="124"/>
      <c r="DAN33" s="124"/>
      <c r="DAO33" s="124"/>
      <c r="DAP33" s="124"/>
      <c r="DAQ33" s="124"/>
      <c r="DAR33" s="124"/>
      <c r="DAS33" s="124"/>
      <c r="DAT33" s="124"/>
      <c r="DAU33" s="124"/>
      <c r="DAV33" s="124"/>
      <c r="DAW33" s="124"/>
      <c r="DAX33" s="124"/>
      <c r="DAY33" s="124"/>
      <c r="DAZ33" s="124"/>
      <c r="DBA33" s="124"/>
      <c r="DBB33" s="124"/>
      <c r="DBC33" s="124"/>
      <c r="DBD33" s="124"/>
      <c r="DBE33" s="124"/>
      <c r="DBF33" s="124"/>
      <c r="DBG33" s="124"/>
      <c r="DBH33" s="124"/>
      <c r="DBI33" s="124"/>
      <c r="DBJ33" s="124"/>
      <c r="DBK33" s="124"/>
      <c r="DBL33" s="124"/>
      <c r="DBM33" s="124"/>
      <c r="DBN33" s="124"/>
      <c r="DBO33" s="124"/>
      <c r="DBP33" s="124"/>
      <c r="DBQ33" s="124"/>
      <c r="DBR33" s="124"/>
      <c r="DBS33" s="124"/>
      <c r="DBT33" s="124"/>
      <c r="DBU33" s="124"/>
      <c r="DBV33" s="124"/>
      <c r="DBW33" s="124"/>
      <c r="DBX33" s="124"/>
      <c r="DBY33" s="124"/>
      <c r="DBZ33" s="124"/>
      <c r="DCA33" s="124"/>
      <c r="DCB33" s="124"/>
      <c r="DCC33" s="124"/>
      <c r="DCD33" s="124"/>
      <c r="DCE33" s="124"/>
      <c r="DCF33" s="124"/>
      <c r="DCG33" s="124"/>
      <c r="DCH33" s="124"/>
      <c r="DCI33" s="124"/>
      <c r="DCJ33" s="124"/>
      <c r="DCK33" s="124"/>
      <c r="DCL33" s="124"/>
      <c r="DCM33" s="124"/>
      <c r="DCN33" s="124"/>
      <c r="DCO33" s="124"/>
      <c r="DCP33" s="124"/>
      <c r="DCQ33" s="124"/>
      <c r="DCR33" s="124"/>
      <c r="DCS33" s="124"/>
      <c r="DCT33" s="124"/>
      <c r="DCU33" s="124"/>
      <c r="DCV33" s="124"/>
      <c r="DCW33" s="124"/>
      <c r="DCX33" s="124"/>
      <c r="DCY33" s="124"/>
      <c r="DCZ33" s="124"/>
      <c r="DDA33" s="124"/>
      <c r="DDB33" s="124"/>
      <c r="DDC33" s="124"/>
      <c r="DDD33" s="124"/>
      <c r="DDE33" s="124"/>
      <c r="DDF33" s="124"/>
      <c r="DDG33" s="124"/>
      <c r="DDH33" s="124"/>
      <c r="DDI33" s="124"/>
      <c r="DDJ33" s="124"/>
      <c r="DDK33" s="124"/>
      <c r="DDL33" s="124"/>
      <c r="DDM33" s="124"/>
      <c r="DDN33" s="124"/>
      <c r="DDO33" s="124"/>
      <c r="DDP33" s="124"/>
      <c r="DDQ33" s="124"/>
      <c r="DDR33" s="124"/>
      <c r="DDS33" s="124"/>
      <c r="DDT33" s="124"/>
      <c r="DDU33" s="124"/>
      <c r="DDV33" s="124"/>
      <c r="DDW33" s="124"/>
      <c r="DDX33" s="124"/>
      <c r="DDY33" s="124"/>
      <c r="DDZ33" s="124"/>
      <c r="DEA33" s="124"/>
      <c r="DEB33" s="124"/>
      <c r="DEC33" s="124"/>
      <c r="DED33" s="124"/>
      <c r="DEE33" s="124"/>
      <c r="DEF33" s="124"/>
      <c r="DEG33" s="124"/>
      <c r="DEH33" s="124"/>
      <c r="DEI33" s="124"/>
      <c r="DEJ33" s="124"/>
      <c r="DEK33" s="124"/>
      <c r="DEL33" s="124"/>
      <c r="DEM33" s="124"/>
      <c r="DEN33" s="124"/>
      <c r="DEO33" s="124"/>
      <c r="DEP33" s="124"/>
      <c r="DEQ33" s="124"/>
      <c r="DER33" s="124"/>
      <c r="DES33" s="124"/>
      <c r="DET33" s="124"/>
      <c r="DEU33" s="124"/>
      <c r="DEV33" s="124"/>
      <c r="DEW33" s="124"/>
      <c r="DEX33" s="124"/>
      <c r="DEY33" s="124"/>
      <c r="DEZ33" s="124"/>
      <c r="DFA33" s="124"/>
      <c r="DFB33" s="124"/>
      <c r="DFC33" s="124"/>
      <c r="DFD33" s="124"/>
      <c r="DFE33" s="124"/>
      <c r="DFF33" s="124"/>
      <c r="DFG33" s="124"/>
      <c r="DFH33" s="124"/>
      <c r="DFI33" s="124"/>
      <c r="DFJ33" s="124"/>
      <c r="DFK33" s="124"/>
      <c r="DFL33" s="124"/>
      <c r="DFM33" s="124"/>
      <c r="DFN33" s="124"/>
      <c r="DFO33" s="124"/>
      <c r="DFP33" s="124"/>
      <c r="DFQ33" s="124"/>
      <c r="DFR33" s="124"/>
      <c r="DFS33" s="124"/>
      <c r="DFT33" s="124"/>
      <c r="DFU33" s="124"/>
      <c r="DFV33" s="124"/>
      <c r="DFW33" s="124"/>
      <c r="DFX33" s="124"/>
      <c r="DFY33" s="124"/>
      <c r="DFZ33" s="124"/>
      <c r="DGA33" s="124"/>
      <c r="DGB33" s="124"/>
      <c r="DGC33" s="124"/>
      <c r="DGD33" s="124"/>
      <c r="DGE33" s="124"/>
      <c r="DGF33" s="124"/>
      <c r="DGG33" s="124"/>
      <c r="DGH33" s="124"/>
      <c r="DGI33" s="124"/>
      <c r="DGJ33" s="124"/>
      <c r="DGK33" s="124"/>
      <c r="DGL33" s="124"/>
      <c r="DGM33" s="124"/>
      <c r="DGN33" s="124"/>
      <c r="DGO33" s="124"/>
      <c r="DGP33" s="124"/>
      <c r="DGQ33" s="124"/>
      <c r="DGR33" s="124"/>
      <c r="DGS33" s="124"/>
      <c r="DGT33" s="124"/>
      <c r="DGU33" s="124"/>
      <c r="DGV33" s="124"/>
      <c r="DGW33" s="124"/>
      <c r="DGX33" s="124"/>
      <c r="DGY33" s="124"/>
      <c r="DGZ33" s="124"/>
      <c r="DHA33" s="124"/>
      <c r="DHB33" s="124"/>
      <c r="DHC33" s="124"/>
      <c r="DHD33" s="124"/>
      <c r="DHE33" s="124"/>
      <c r="DHF33" s="124"/>
      <c r="DHG33" s="124"/>
      <c r="DHH33" s="124"/>
      <c r="DHI33" s="124"/>
      <c r="DHJ33" s="124"/>
      <c r="DHK33" s="124"/>
      <c r="DHL33" s="124"/>
      <c r="DHM33" s="124"/>
      <c r="DHN33" s="124"/>
      <c r="DHO33" s="124"/>
      <c r="DHP33" s="124"/>
      <c r="DHQ33" s="124"/>
      <c r="DHR33" s="124"/>
      <c r="DHS33" s="124"/>
      <c r="DHT33" s="124"/>
      <c r="DHU33" s="124"/>
      <c r="DHV33" s="124"/>
      <c r="DHW33" s="124"/>
      <c r="DHX33" s="124"/>
      <c r="DHY33" s="124"/>
      <c r="DHZ33" s="124"/>
      <c r="DIA33" s="124"/>
      <c r="DIB33" s="124"/>
      <c r="DIC33" s="124"/>
      <c r="DID33" s="124"/>
      <c r="DIE33" s="124"/>
      <c r="DIF33" s="124"/>
      <c r="DIG33" s="124"/>
      <c r="DIH33" s="124"/>
      <c r="DII33" s="124"/>
      <c r="DIJ33" s="124"/>
      <c r="DIK33" s="124"/>
      <c r="DIL33" s="124"/>
      <c r="DIM33" s="124"/>
      <c r="DIN33" s="124"/>
      <c r="DIO33" s="124"/>
      <c r="DIP33" s="124"/>
      <c r="DIQ33" s="124"/>
      <c r="DIR33" s="124"/>
      <c r="DIS33" s="124"/>
      <c r="DIT33" s="124"/>
      <c r="DIU33" s="124"/>
      <c r="DIV33" s="124"/>
      <c r="DIW33" s="124"/>
      <c r="DIX33" s="124"/>
      <c r="DIY33" s="124"/>
      <c r="DIZ33" s="124"/>
      <c r="DJA33" s="124"/>
      <c r="DJB33" s="124"/>
      <c r="DJC33" s="124"/>
      <c r="DJD33" s="124"/>
      <c r="DJE33" s="124"/>
      <c r="DJF33" s="124"/>
      <c r="DJG33" s="124"/>
      <c r="DJH33" s="124"/>
      <c r="DJI33" s="124"/>
      <c r="DJJ33" s="124"/>
      <c r="DJK33" s="124"/>
      <c r="DJL33" s="124"/>
      <c r="DJM33" s="124"/>
      <c r="DJN33" s="124"/>
      <c r="DJO33" s="124"/>
      <c r="DJP33" s="124"/>
      <c r="DJQ33" s="124"/>
      <c r="DJR33" s="124"/>
      <c r="DJS33" s="124"/>
      <c r="DJT33" s="124"/>
      <c r="DJU33" s="124"/>
      <c r="DJV33" s="124"/>
      <c r="DJW33" s="124"/>
      <c r="DJX33" s="124"/>
      <c r="DJY33" s="124"/>
      <c r="DJZ33" s="124"/>
      <c r="DKA33" s="124"/>
      <c r="DKB33" s="124"/>
      <c r="DKC33" s="124"/>
      <c r="DKD33" s="124"/>
      <c r="DKE33" s="124"/>
      <c r="DKF33" s="124"/>
      <c r="DKG33" s="124"/>
      <c r="DKH33" s="124"/>
      <c r="DKI33" s="124"/>
      <c r="DKJ33" s="124"/>
      <c r="DKK33" s="124"/>
      <c r="DKL33" s="124"/>
      <c r="DKM33" s="124"/>
      <c r="DKN33" s="124"/>
      <c r="DKO33" s="124"/>
      <c r="DKP33" s="124"/>
      <c r="DKQ33" s="124"/>
      <c r="DKR33" s="124"/>
      <c r="DKS33" s="124"/>
      <c r="DKT33" s="124"/>
      <c r="DKU33" s="124"/>
      <c r="DKV33" s="124"/>
      <c r="DKW33" s="124"/>
      <c r="DKX33" s="124"/>
      <c r="DKY33" s="124"/>
      <c r="DKZ33" s="124"/>
      <c r="DLA33" s="124"/>
      <c r="DLB33" s="124"/>
      <c r="DLC33" s="124"/>
      <c r="DLD33" s="124"/>
      <c r="DLE33" s="124"/>
      <c r="DLF33" s="124"/>
      <c r="DLG33" s="124"/>
      <c r="DLH33" s="124"/>
      <c r="DLI33" s="124"/>
      <c r="DLJ33" s="124"/>
      <c r="DLK33" s="124"/>
      <c r="DLL33" s="124"/>
      <c r="DLM33" s="124"/>
      <c r="DLN33" s="124"/>
      <c r="DLO33" s="124"/>
      <c r="DLP33" s="124"/>
      <c r="DLQ33" s="124"/>
      <c r="DLR33" s="124"/>
      <c r="DLS33" s="124"/>
      <c r="DLT33" s="124"/>
      <c r="DLU33" s="124"/>
      <c r="DLV33" s="124"/>
      <c r="DLW33" s="124"/>
      <c r="DLX33" s="124"/>
      <c r="DLY33" s="124"/>
      <c r="DLZ33" s="124"/>
      <c r="DMA33" s="124"/>
      <c r="DMB33" s="124"/>
      <c r="DMC33" s="124"/>
      <c r="DMD33" s="124"/>
      <c r="DME33" s="124"/>
      <c r="DMF33" s="124"/>
      <c r="DMG33" s="124"/>
      <c r="DMH33" s="124"/>
      <c r="DMI33" s="124"/>
      <c r="DMJ33" s="124"/>
      <c r="DMK33" s="124"/>
      <c r="DML33" s="124"/>
      <c r="DMM33" s="124"/>
      <c r="DMN33" s="124"/>
      <c r="DMO33" s="124"/>
      <c r="DMP33" s="124"/>
      <c r="DMQ33" s="124"/>
      <c r="DMR33" s="124"/>
      <c r="DMS33" s="124"/>
      <c r="DMT33" s="124"/>
      <c r="DMU33" s="124"/>
      <c r="DMV33" s="124"/>
      <c r="DMW33" s="124"/>
      <c r="DMX33" s="124"/>
      <c r="DMY33" s="124"/>
      <c r="DMZ33" s="124"/>
      <c r="DNA33" s="124"/>
      <c r="DNB33" s="124"/>
      <c r="DNC33" s="124"/>
      <c r="DND33" s="124"/>
      <c r="DNE33" s="124"/>
      <c r="DNF33" s="124"/>
      <c r="DNG33" s="124"/>
      <c r="DNH33" s="124"/>
      <c r="DNI33" s="124"/>
      <c r="DNJ33" s="124"/>
      <c r="DNK33" s="124"/>
      <c r="DNL33" s="124"/>
      <c r="DNM33" s="124"/>
      <c r="DNN33" s="124"/>
      <c r="DNO33" s="124"/>
      <c r="DNP33" s="124"/>
      <c r="DNQ33" s="124"/>
      <c r="DNR33" s="124"/>
      <c r="DNS33" s="124"/>
      <c r="DNT33" s="124"/>
      <c r="DNU33" s="124"/>
      <c r="DNV33" s="124"/>
      <c r="DNW33" s="124"/>
      <c r="DNX33" s="124"/>
      <c r="DNY33" s="124"/>
      <c r="DNZ33" s="124"/>
      <c r="DOA33" s="124"/>
      <c r="DOB33" s="124"/>
      <c r="DOC33" s="124"/>
      <c r="DOD33" s="124"/>
      <c r="DOE33" s="124"/>
      <c r="DOF33" s="124"/>
      <c r="DOG33" s="124"/>
      <c r="DOH33" s="124"/>
      <c r="DOI33" s="124"/>
      <c r="DOJ33" s="124"/>
      <c r="DOK33" s="124"/>
      <c r="DOL33" s="124"/>
      <c r="DOM33" s="124"/>
      <c r="DON33" s="124"/>
      <c r="DOO33" s="124"/>
      <c r="DOP33" s="124"/>
      <c r="DOQ33" s="124"/>
      <c r="DOR33" s="124"/>
      <c r="DOS33" s="124"/>
      <c r="DOT33" s="124"/>
      <c r="DOU33" s="124"/>
      <c r="DOV33" s="124"/>
      <c r="DOW33" s="124"/>
      <c r="DOX33" s="124"/>
      <c r="DOY33" s="124"/>
      <c r="DOZ33" s="124"/>
      <c r="DPA33" s="124"/>
      <c r="DPB33" s="124"/>
      <c r="DPC33" s="124"/>
      <c r="DPD33" s="124"/>
      <c r="DPE33" s="124"/>
      <c r="DPF33" s="124"/>
      <c r="DPG33" s="124"/>
      <c r="DPH33" s="124"/>
      <c r="DPI33" s="124"/>
      <c r="DPJ33" s="124"/>
      <c r="DPK33" s="124"/>
      <c r="DPL33" s="124"/>
      <c r="DPM33" s="124"/>
      <c r="DPN33" s="124"/>
      <c r="DPO33" s="124"/>
      <c r="DPP33" s="124"/>
      <c r="DPQ33" s="124"/>
      <c r="DPR33" s="124"/>
      <c r="DPS33" s="124"/>
      <c r="DPT33" s="124"/>
      <c r="DPU33" s="124"/>
      <c r="DPV33" s="124"/>
      <c r="DPW33" s="124"/>
      <c r="DPX33" s="124"/>
      <c r="DPY33" s="124"/>
      <c r="DPZ33" s="124"/>
      <c r="DQA33" s="124"/>
      <c r="DQB33" s="124"/>
      <c r="DQC33" s="124"/>
      <c r="DQD33" s="124"/>
      <c r="DQE33" s="124"/>
      <c r="DQF33" s="124"/>
      <c r="DQG33" s="124"/>
      <c r="DQH33" s="124"/>
      <c r="DQI33" s="124"/>
      <c r="DQJ33" s="124"/>
      <c r="DQK33" s="124"/>
      <c r="DQL33" s="124"/>
      <c r="DQM33" s="124"/>
      <c r="DQN33" s="124"/>
      <c r="DQO33" s="124"/>
      <c r="DQP33" s="124"/>
      <c r="DQQ33" s="124"/>
      <c r="DQR33" s="124"/>
      <c r="DQS33" s="124"/>
      <c r="DQT33" s="124"/>
      <c r="DQU33" s="124"/>
      <c r="DQV33" s="124"/>
      <c r="DQW33" s="124"/>
      <c r="DQX33" s="124"/>
      <c r="DQY33" s="124"/>
      <c r="DQZ33" s="124"/>
      <c r="DRA33" s="124"/>
      <c r="DRB33" s="124"/>
      <c r="DRC33" s="124"/>
      <c r="DRD33" s="124"/>
      <c r="DRE33" s="124"/>
      <c r="DRF33" s="124"/>
      <c r="DRG33" s="124"/>
      <c r="DRH33" s="124"/>
      <c r="DRI33" s="124"/>
      <c r="DRJ33" s="124"/>
      <c r="DRK33" s="124"/>
      <c r="DRL33" s="124"/>
      <c r="DRM33" s="124"/>
      <c r="DRN33" s="124"/>
      <c r="DRO33" s="124"/>
      <c r="DRP33" s="124"/>
      <c r="DRQ33" s="124"/>
      <c r="DRR33" s="124"/>
      <c r="DRS33" s="124"/>
      <c r="DRT33" s="124"/>
      <c r="DRU33" s="124"/>
      <c r="DRV33" s="124"/>
      <c r="DRW33" s="124"/>
      <c r="DRX33" s="124"/>
      <c r="DRY33" s="124"/>
      <c r="DRZ33" s="124"/>
      <c r="DSA33" s="124"/>
      <c r="DSB33" s="124"/>
      <c r="DSC33" s="124"/>
      <c r="DSD33" s="124"/>
      <c r="DSE33" s="124"/>
      <c r="DSF33" s="124"/>
      <c r="DSG33" s="124"/>
      <c r="DSH33" s="124"/>
      <c r="DSI33" s="124"/>
      <c r="DSJ33" s="124"/>
      <c r="DSK33" s="124"/>
      <c r="DSL33" s="124"/>
      <c r="DSM33" s="124"/>
      <c r="DSN33" s="124"/>
      <c r="DSO33" s="124"/>
      <c r="DSP33" s="124"/>
      <c r="DSQ33" s="124"/>
      <c r="DSR33" s="124"/>
      <c r="DSS33" s="124"/>
      <c r="DST33" s="124"/>
      <c r="DSU33" s="124"/>
      <c r="DSV33" s="124"/>
      <c r="DSW33" s="124"/>
      <c r="DSX33" s="124"/>
      <c r="DSY33" s="124"/>
      <c r="DSZ33" s="124"/>
      <c r="DTA33" s="124"/>
      <c r="DTB33" s="124"/>
      <c r="DTC33" s="124"/>
      <c r="DTD33" s="124"/>
      <c r="DTE33" s="124"/>
      <c r="DTF33" s="124"/>
      <c r="DTG33" s="124"/>
      <c r="DTH33" s="124"/>
      <c r="DTI33" s="124"/>
      <c r="DTJ33" s="124"/>
      <c r="DTK33" s="124"/>
      <c r="DTL33" s="124"/>
      <c r="DTM33" s="124"/>
      <c r="DTN33" s="124"/>
      <c r="DTO33" s="124"/>
      <c r="DTP33" s="124"/>
      <c r="DTQ33" s="124"/>
      <c r="DTR33" s="124"/>
      <c r="DTS33" s="124"/>
      <c r="DTT33" s="124"/>
      <c r="DTU33" s="124"/>
      <c r="DTV33" s="124"/>
      <c r="DTW33" s="124"/>
      <c r="DTX33" s="124"/>
      <c r="DTY33" s="124"/>
      <c r="DTZ33" s="124"/>
      <c r="DUA33" s="124"/>
      <c r="DUB33" s="124"/>
      <c r="DUC33" s="124"/>
      <c r="DUD33" s="124"/>
      <c r="DUE33" s="124"/>
      <c r="DUF33" s="124"/>
      <c r="DUG33" s="124"/>
      <c r="DUH33" s="124"/>
      <c r="DUI33" s="124"/>
      <c r="DUJ33" s="124"/>
      <c r="DUK33" s="124"/>
      <c r="DUL33" s="124"/>
      <c r="DUM33" s="124"/>
      <c r="DUN33" s="124"/>
      <c r="DUO33" s="124"/>
      <c r="DUP33" s="124"/>
      <c r="DUQ33" s="124"/>
      <c r="DUR33" s="124"/>
      <c r="DUS33" s="124"/>
      <c r="DUT33" s="124"/>
      <c r="DUU33" s="124"/>
      <c r="DUV33" s="124"/>
      <c r="DUW33" s="124"/>
      <c r="DUX33" s="124"/>
      <c r="DUY33" s="124"/>
      <c r="DUZ33" s="124"/>
      <c r="DVA33" s="124"/>
      <c r="DVB33" s="124"/>
      <c r="DVC33" s="124"/>
      <c r="DVD33" s="124"/>
      <c r="DVE33" s="124"/>
      <c r="DVF33" s="124"/>
      <c r="DVG33" s="124"/>
      <c r="DVH33" s="124"/>
      <c r="DVI33" s="124"/>
      <c r="DVJ33" s="124"/>
      <c r="DVK33" s="124"/>
      <c r="DVL33" s="124"/>
      <c r="DVM33" s="124"/>
      <c r="DVN33" s="124"/>
      <c r="DVO33" s="124"/>
      <c r="DVP33" s="124"/>
      <c r="DVQ33" s="124"/>
      <c r="DVR33" s="124"/>
      <c r="DVS33" s="124"/>
      <c r="DVT33" s="124"/>
      <c r="DVU33" s="124"/>
      <c r="DVV33" s="124"/>
      <c r="DVW33" s="124"/>
      <c r="DVX33" s="124"/>
      <c r="DVY33" s="124"/>
      <c r="DVZ33" s="124"/>
      <c r="DWA33" s="124"/>
      <c r="DWB33" s="124"/>
      <c r="DWC33" s="124"/>
      <c r="DWD33" s="124"/>
      <c r="DWE33" s="124"/>
      <c r="DWF33" s="124"/>
      <c r="DWG33" s="124"/>
      <c r="DWH33" s="124"/>
      <c r="DWI33" s="124"/>
      <c r="DWJ33" s="124"/>
      <c r="DWK33" s="124"/>
      <c r="DWL33" s="124"/>
      <c r="DWM33" s="124"/>
      <c r="DWN33" s="124"/>
      <c r="DWO33" s="124"/>
      <c r="DWP33" s="124"/>
      <c r="DWQ33" s="124"/>
      <c r="DWR33" s="124"/>
      <c r="DWS33" s="124"/>
      <c r="DWT33" s="124"/>
      <c r="DWU33" s="124"/>
      <c r="DWV33" s="124"/>
      <c r="DWW33" s="124"/>
      <c r="DWX33" s="124"/>
      <c r="DWY33" s="124"/>
      <c r="DWZ33" s="124"/>
      <c r="DXA33" s="124"/>
      <c r="DXB33" s="124"/>
      <c r="DXC33" s="124"/>
      <c r="DXD33" s="124"/>
      <c r="DXE33" s="124"/>
      <c r="DXF33" s="124"/>
      <c r="DXG33" s="124"/>
      <c r="DXH33" s="124"/>
      <c r="DXI33" s="124"/>
      <c r="DXJ33" s="124"/>
      <c r="DXK33" s="124"/>
      <c r="DXL33" s="124"/>
      <c r="DXM33" s="124"/>
      <c r="DXN33" s="124"/>
      <c r="DXO33" s="124"/>
      <c r="DXP33" s="124"/>
      <c r="DXQ33" s="124"/>
      <c r="DXR33" s="124"/>
      <c r="DXS33" s="124"/>
      <c r="DXT33" s="124"/>
      <c r="DXU33" s="124"/>
      <c r="DXV33" s="124"/>
      <c r="DXW33" s="124"/>
      <c r="DXX33" s="124"/>
      <c r="DXY33" s="124"/>
      <c r="DXZ33" s="124"/>
      <c r="DYA33" s="124"/>
      <c r="DYB33" s="124"/>
      <c r="DYC33" s="124"/>
      <c r="DYD33" s="124"/>
      <c r="DYE33" s="124"/>
      <c r="DYF33" s="124"/>
      <c r="DYG33" s="124"/>
      <c r="DYH33" s="124"/>
      <c r="DYI33" s="124"/>
      <c r="DYJ33" s="124"/>
      <c r="DYK33" s="124"/>
      <c r="DYL33" s="124"/>
      <c r="DYM33" s="124"/>
      <c r="DYN33" s="124"/>
      <c r="DYO33" s="124"/>
      <c r="DYP33" s="124"/>
      <c r="DYQ33" s="124"/>
      <c r="DYR33" s="124"/>
      <c r="DYS33" s="124"/>
      <c r="DYT33" s="124"/>
      <c r="DYU33" s="124"/>
      <c r="DYV33" s="124"/>
      <c r="DYW33" s="124"/>
      <c r="DYX33" s="124"/>
      <c r="DYY33" s="124"/>
      <c r="DYZ33" s="124"/>
      <c r="DZA33" s="124"/>
      <c r="DZB33" s="124"/>
      <c r="DZC33" s="124"/>
      <c r="DZD33" s="124"/>
      <c r="DZE33" s="124"/>
      <c r="DZF33" s="124"/>
      <c r="DZG33" s="124"/>
      <c r="DZH33" s="124"/>
      <c r="DZI33" s="124"/>
      <c r="DZJ33" s="124"/>
      <c r="DZK33" s="124"/>
      <c r="DZL33" s="124"/>
      <c r="DZM33" s="124"/>
      <c r="DZN33" s="124"/>
      <c r="DZO33" s="124"/>
      <c r="DZP33" s="124"/>
      <c r="DZQ33" s="124"/>
      <c r="DZR33" s="124"/>
      <c r="DZS33" s="124"/>
      <c r="DZT33" s="124"/>
      <c r="DZU33" s="124"/>
      <c r="DZV33" s="124"/>
      <c r="DZW33" s="124"/>
      <c r="DZX33" s="124"/>
      <c r="DZY33" s="124"/>
      <c r="DZZ33" s="124"/>
      <c r="EAA33" s="124"/>
      <c r="EAB33" s="124"/>
      <c r="EAC33" s="124"/>
      <c r="EAD33" s="124"/>
      <c r="EAE33" s="124"/>
      <c r="EAF33" s="124"/>
      <c r="EAG33" s="124"/>
      <c r="EAH33" s="124"/>
      <c r="EAI33" s="124"/>
      <c r="EAJ33" s="124"/>
      <c r="EAK33" s="124"/>
      <c r="EAL33" s="124"/>
      <c r="EAM33" s="124"/>
      <c r="EAN33" s="124"/>
      <c r="EAO33" s="124"/>
      <c r="EAP33" s="124"/>
      <c r="EAQ33" s="124"/>
      <c r="EAR33" s="124"/>
      <c r="EAS33" s="124"/>
      <c r="EAT33" s="124"/>
      <c r="EAU33" s="124"/>
      <c r="EAV33" s="124"/>
      <c r="EAW33" s="124"/>
      <c r="EAX33" s="124"/>
      <c r="EAY33" s="124"/>
      <c r="EAZ33" s="124"/>
      <c r="EBA33" s="124"/>
      <c r="EBB33" s="124"/>
      <c r="EBC33" s="124"/>
      <c r="EBD33" s="124"/>
      <c r="EBE33" s="124"/>
      <c r="EBF33" s="124"/>
      <c r="EBG33" s="124"/>
      <c r="EBH33" s="124"/>
      <c r="EBI33" s="124"/>
      <c r="EBJ33" s="124"/>
      <c r="EBK33" s="124"/>
      <c r="EBL33" s="124"/>
      <c r="EBM33" s="124"/>
      <c r="EBN33" s="124"/>
      <c r="EBO33" s="124"/>
      <c r="EBP33" s="124"/>
      <c r="EBQ33" s="124"/>
      <c r="EBR33" s="124"/>
      <c r="EBS33" s="124"/>
      <c r="EBT33" s="124"/>
      <c r="EBU33" s="124"/>
      <c r="EBV33" s="124"/>
      <c r="EBW33" s="124"/>
      <c r="EBX33" s="124"/>
      <c r="EBY33" s="124"/>
      <c r="EBZ33" s="124"/>
      <c r="ECA33" s="124"/>
      <c r="ECB33" s="124"/>
      <c r="ECC33" s="124"/>
      <c r="ECD33" s="124"/>
      <c r="ECE33" s="124"/>
      <c r="ECF33" s="124"/>
      <c r="ECG33" s="124"/>
      <c r="ECH33" s="124"/>
      <c r="ECI33" s="124"/>
      <c r="ECJ33" s="124"/>
      <c r="ECK33" s="124"/>
      <c r="ECL33" s="124"/>
      <c r="ECM33" s="124"/>
      <c r="ECN33" s="124"/>
      <c r="ECO33" s="124"/>
      <c r="ECP33" s="124"/>
      <c r="ECQ33" s="124"/>
      <c r="ECR33" s="124"/>
      <c r="ECS33" s="124"/>
      <c r="ECT33" s="124"/>
      <c r="ECU33" s="124"/>
      <c r="ECV33" s="124"/>
      <c r="ECW33" s="124"/>
      <c r="ECX33" s="124"/>
      <c r="ECY33" s="124"/>
      <c r="ECZ33" s="124"/>
      <c r="EDA33" s="124"/>
      <c r="EDB33" s="124"/>
      <c r="EDC33" s="124"/>
      <c r="EDD33" s="124"/>
      <c r="EDE33" s="124"/>
      <c r="EDF33" s="124"/>
      <c r="EDG33" s="124"/>
      <c r="EDH33" s="124"/>
      <c r="EDI33" s="124"/>
      <c r="EDJ33" s="124"/>
      <c r="EDK33" s="124"/>
      <c r="EDL33" s="124"/>
      <c r="EDM33" s="124"/>
      <c r="EDN33" s="124"/>
      <c r="EDO33" s="124"/>
      <c r="EDP33" s="124"/>
      <c r="EDQ33" s="124"/>
      <c r="EDR33" s="124"/>
      <c r="EDS33" s="124"/>
      <c r="EDT33" s="124"/>
      <c r="EDU33" s="124"/>
      <c r="EDV33" s="124"/>
      <c r="EDW33" s="124"/>
      <c r="EDX33" s="124"/>
      <c r="EDY33" s="124"/>
      <c r="EDZ33" s="124"/>
      <c r="EEA33" s="124"/>
      <c r="EEB33" s="124"/>
      <c r="EEC33" s="124"/>
      <c r="EED33" s="124"/>
      <c r="EEE33" s="124"/>
      <c r="EEF33" s="124"/>
      <c r="EEG33" s="124"/>
      <c r="EEH33" s="124"/>
      <c r="EEI33" s="124"/>
      <c r="EEJ33" s="124"/>
      <c r="EEK33" s="124"/>
      <c r="EEL33" s="124"/>
      <c r="EEM33" s="124"/>
      <c r="EEN33" s="124"/>
      <c r="EEO33" s="124"/>
      <c r="EEP33" s="124"/>
      <c r="EEQ33" s="124"/>
      <c r="EER33" s="124"/>
      <c r="EES33" s="124"/>
      <c r="EET33" s="124"/>
      <c r="EEU33" s="124"/>
      <c r="EEV33" s="124"/>
      <c r="EEW33" s="124"/>
      <c r="EEX33" s="124"/>
      <c r="EEY33" s="124"/>
      <c r="EEZ33" s="124"/>
      <c r="EFA33" s="124"/>
      <c r="EFB33" s="124"/>
      <c r="EFC33" s="124"/>
      <c r="EFD33" s="124"/>
      <c r="EFE33" s="124"/>
      <c r="EFF33" s="124"/>
      <c r="EFG33" s="124"/>
      <c r="EFH33" s="124"/>
      <c r="EFI33" s="124"/>
      <c r="EFJ33" s="124"/>
      <c r="EFK33" s="124"/>
      <c r="EFL33" s="124"/>
      <c r="EFM33" s="124"/>
      <c r="EFN33" s="124"/>
      <c r="EFO33" s="124"/>
      <c r="EFP33" s="124"/>
      <c r="EFQ33" s="124"/>
      <c r="EFR33" s="124"/>
      <c r="EFS33" s="124"/>
      <c r="EFT33" s="124"/>
      <c r="EFU33" s="124"/>
      <c r="EFV33" s="124"/>
      <c r="EFW33" s="124"/>
      <c r="EFX33" s="124"/>
      <c r="EFY33" s="124"/>
      <c r="EFZ33" s="124"/>
      <c r="EGA33" s="124"/>
      <c r="EGB33" s="124"/>
      <c r="EGC33" s="124"/>
      <c r="EGD33" s="124"/>
      <c r="EGE33" s="124"/>
      <c r="EGF33" s="124"/>
      <c r="EGG33" s="124"/>
      <c r="EGH33" s="124"/>
      <c r="EGI33" s="124"/>
      <c r="EGJ33" s="124"/>
      <c r="EGK33" s="124"/>
      <c r="EGL33" s="124"/>
      <c r="EGM33" s="124"/>
      <c r="EGN33" s="124"/>
      <c r="EGO33" s="124"/>
      <c r="EGP33" s="124"/>
      <c r="EGQ33" s="124"/>
      <c r="EGR33" s="124"/>
      <c r="EGS33" s="124"/>
      <c r="EGT33" s="124"/>
      <c r="EGU33" s="124"/>
      <c r="EGV33" s="124"/>
      <c r="EGW33" s="124"/>
      <c r="EGX33" s="124"/>
      <c r="EGY33" s="124"/>
      <c r="EGZ33" s="124"/>
      <c r="EHA33" s="124"/>
      <c r="EHB33" s="124"/>
      <c r="EHC33" s="124"/>
      <c r="EHD33" s="124"/>
      <c r="EHE33" s="124"/>
      <c r="EHF33" s="124"/>
      <c r="EHG33" s="124"/>
      <c r="EHH33" s="124"/>
      <c r="EHI33" s="124"/>
      <c r="EHJ33" s="124"/>
      <c r="EHK33" s="124"/>
      <c r="EHL33" s="124"/>
      <c r="EHM33" s="124"/>
      <c r="EHN33" s="124"/>
      <c r="EHO33" s="124"/>
      <c r="EHP33" s="124"/>
      <c r="EHQ33" s="124"/>
      <c r="EHR33" s="124"/>
      <c r="EHS33" s="124"/>
      <c r="EHT33" s="124"/>
      <c r="EHU33" s="124"/>
      <c r="EHV33" s="124"/>
      <c r="EHW33" s="124"/>
      <c r="EHX33" s="124"/>
      <c r="EHY33" s="124"/>
      <c r="EHZ33" s="124"/>
      <c r="EIA33" s="124"/>
      <c r="EIB33" s="124"/>
      <c r="EIC33" s="124"/>
      <c r="EID33" s="124"/>
      <c r="EIE33" s="124"/>
      <c r="EIF33" s="124"/>
      <c r="EIG33" s="124"/>
      <c r="EIH33" s="124"/>
      <c r="EII33" s="124"/>
      <c r="EIJ33" s="124"/>
      <c r="EIK33" s="124"/>
      <c r="EIL33" s="124"/>
      <c r="EIM33" s="124"/>
      <c r="EIN33" s="124"/>
      <c r="EIO33" s="124"/>
      <c r="EIP33" s="124"/>
      <c r="EIQ33" s="124"/>
      <c r="EIR33" s="124"/>
      <c r="EIS33" s="124"/>
      <c r="EIT33" s="124"/>
      <c r="EIU33" s="124"/>
      <c r="EIV33" s="124"/>
      <c r="EIW33" s="124"/>
      <c r="EIX33" s="124"/>
      <c r="EIY33" s="124"/>
      <c r="EIZ33" s="124"/>
      <c r="EJA33" s="124"/>
      <c r="EJB33" s="124"/>
      <c r="EJC33" s="124"/>
      <c r="EJD33" s="124"/>
      <c r="EJE33" s="124"/>
      <c r="EJF33" s="124"/>
      <c r="EJG33" s="124"/>
      <c r="EJH33" s="124"/>
      <c r="EJI33" s="124"/>
      <c r="EJJ33" s="124"/>
      <c r="EJK33" s="124"/>
      <c r="EJL33" s="124"/>
      <c r="EJM33" s="124"/>
      <c r="EJN33" s="124"/>
      <c r="EJO33" s="124"/>
      <c r="EJP33" s="124"/>
      <c r="EJQ33" s="124"/>
      <c r="EJR33" s="124"/>
      <c r="EJS33" s="124"/>
      <c r="EJT33" s="124"/>
      <c r="EJU33" s="124"/>
      <c r="EJV33" s="124"/>
      <c r="EJW33" s="124"/>
      <c r="EJX33" s="124"/>
      <c r="EJY33" s="124"/>
      <c r="EJZ33" s="124"/>
      <c r="EKA33" s="124"/>
      <c r="EKB33" s="124"/>
      <c r="EKC33" s="124"/>
      <c r="EKD33" s="124"/>
      <c r="EKE33" s="124"/>
      <c r="EKF33" s="124"/>
      <c r="EKG33" s="124"/>
      <c r="EKH33" s="124"/>
      <c r="EKI33" s="124"/>
      <c r="EKJ33" s="124"/>
      <c r="EKK33" s="124"/>
      <c r="EKL33" s="124"/>
      <c r="EKM33" s="124"/>
      <c r="EKN33" s="124"/>
      <c r="EKO33" s="124"/>
      <c r="EKP33" s="124"/>
      <c r="EKQ33" s="124"/>
      <c r="EKR33" s="124"/>
      <c r="EKS33" s="124"/>
      <c r="EKT33" s="124"/>
      <c r="EKU33" s="124"/>
      <c r="EKV33" s="124"/>
      <c r="EKW33" s="124"/>
      <c r="EKX33" s="124"/>
      <c r="EKY33" s="124"/>
      <c r="EKZ33" s="124"/>
      <c r="ELA33" s="124"/>
      <c r="ELB33" s="124"/>
      <c r="ELC33" s="124"/>
      <c r="ELD33" s="124"/>
      <c r="ELE33" s="124"/>
      <c r="ELF33" s="124"/>
      <c r="ELG33" s="124"/>
      <c r="ELH33" s="124"/>
      <c r="ELI33" s="124"/>
      <c r="ELJ33" s="124"/>
      <c r="ELK33" s="124"/>
      <c r="ELL33" s="124"/>
      <c r="ELM33" s="124"/>
      <c r="ELN33" s="124"/>
      <c r="ELO33" s="124"/>
      <c r="ELP33" s="124"/>
      <c r="ELQ33" s="124"/>
      <c r="ELR33" s="124"/>
      <c r="ELS33" s="124"/>
      <c r="ELT33" s="124"/>
      <c r="ELU33" s="124"/>
      <c r="ELV33" s="124"/>
      <c r="ELW33" s="124"/>
      <c r="ELX33" s="124"/>
      <c r="ELY33" s="124"/>
      <c r="ELZ33" s="124"/>
      <c r="EMA33" s="124"/>
      <c r="EMB33" s="124"/>
      <c r="EMC33" s="124"/>
      <c r="EMD33" s="124"/>
      <c r="EME33" s="124"/>
      <c r="EMF33" s="124"/>
      <c r="EMG33" s="124"/>
      <c r="EMH33" s="124"/>
      <c r="EMI33" s="124"/>
      <c r="EMJ33" s="124"/>
      <c r="EMK33" s="124"/>
      <c r="EML33" s="124"/>
      <c r="EMM33" s="124"/>
      <c r="EMN33" s="124"/>
      <c r="EMO33" s="124"/>
      <c r="EMP33" s="124"/>
      <c r="EMQ33" s="124"/>
      <c r="EMR33" s="124"/>
      <c r="EMS33" s="124"/>
      <c r="EMT33" s="124"/>
      <c r="EMU33" s="124"/>
      <c r="EMV33" s="124"/>
      <c r="EMW33" s="124"/>
      <c r="EMX33" s="124"/>
      <c r="EMY33" s="124"/>
      <c r="EMZ33" s="124"/>
      <c r="ENA33" s="124"/>
      <c r="ENB33" s="124"/>
      <c r="ENC33" s="124"/>
      <c r="END33" s="124"/>
      <c r="ENE33" s="124"/>
      <c r="ENF33" s="124"/>
      <c r="ENG33" s="124"/>
      <c r="ENH33" s="124"/>
      <c r="ENI33" s="124"/>
      <c r="ENJ33" s="124"/>
      <c r="ENK33" s="124"/>
      <c r="ENL33" s="124"/>
      <c r="ENM33" s="124"/>
      <c r="ENN33" s="124"/>
      <c r="ENO33" s="124"/>
      <c r="ENP33" s="124"/>
      <c r="ENQ33" s="124"/>
      <c r="ENR33" s="124"/>
      <c r="ENS33" s="124"/>
      <c r="ENT33" s="124"/>
      <c r="ENU33" s="124"/>
      <c r="ENV33" s="124"/>
      <c r="ENW33" s="124"/>
      <c r="ENX33" s="124"/>
      <c r="ENY33" s="124"/>
      <c r="ENZ33" s="124"/>
      <c r="EOA33" s="124"/>
      <c r="EOB33" s="124"/>
      <c r="EOC33" s="124"/>
      <c r="EOD33" s="124"/>
      <c r="EOE33" s="124"/>
      <c r="EOF33" s="124"/>
      <c r="EOG33" s="124"/>
      <c r="EOH33" s="124"/>
      <c r="EOI33" s="124"/>
      <c r="EOJ33" s="124"/>
      <c r="EOK33" s="124"/>
      <c r="EOL33" s="124"/>
      <c r="EOM33" s="124"/>
      <c r="EON33" s="124"/>
      <c r="EOO33" s="124"/>
      <c r="EOP33" s="124"/>
      <c r="EOQ33" s="124"/>
      <c r="EOR33" s="124"/>
      <c r="EOS33" s="124"/>
      <c r="EOT33" s="124"/>
      <c r="EOU33" s="124"/>
      <c r="EOV33" s="124"/>
      <c r="EOW33" s="124"/>
      <c r="EOX33" s="124"/>
      <c r="EOY33" s="124"/>
      <c r="EOZ33" s="124"/>
      <c r="EPA33" s="124"/>
      <c r="EPB33" s="124"/>
      <c r="EPC33" s="124"/>
      <c r="EPD33" s="124"/>
      <c r="EPE33" s="124"/>
      <c r="EPF33" s="124"/>
      <c r="EPG33" s="124"/>
      <c r="EPH33" s="124"/>
      <c r="EPI33" s="124"/>
      <c r="EPJ33" s="124"/>
      <c r="EPK33" s="124"/>
      <c r="EPL33" s="124"/>
      <c r="EPM33" s="124"/>
      <c r="EPN33" s="124"/>
      <c r="EPO33" s="124"/>
      <c r="EPP33" s="124"/>
      <c r="EPQ33" s="124"/>
      <c r="EPR33" s="124"/>
      <c r="EPS33" s="124"/>
      <c r="EPT33" s="124"/>
      <c r="EPU33" s="124"/>
      <c r="EPV33" s="124"/>
      <c r="EPW33" s="124"/>
      <c r="EPX33" s="124"/>
      <c r="EPY33" s="124"/>
      <c r="EPZ33" s="124"/>
      <c r="EQA33" s="124"/>
      <c r="EQB33" s="124"/>
      <c r="EQC33" s="124"/>
      <c r="EQD33" s="124"/>
      <c r="EQE33" s="124"/>
      <c r="EQF33" s="124"/>
      <c r="EQG33" s="124"/>
      <c r="EQH33" s="124"/>
      <c r="EQI33" s="124"/>
      <c r="EQJ33" s="124"/>
      <c r="EQK33" s="124"/>
      <c r="EQL33" s="124"/>
      <c r="EQM33" s="124"/>
      <c r="EQN33" s="124"/>
      <c r="EQO33" s="124"/>
      <c r="EQP33" s="124"/>
      <c r="EQQ33" s="124"/>
      <c r="EQR33" s="124"/>
      <c r="EQS33" s="124"/>
      <c r="EQT33" s="124"/>
      <c r="EQU33" s="124"/>
      <c r="EQV33" s="124"/>
      <c r="EQW33" s="124"/>
      <c r="EQX33" s="124"/>
      <c r="EQY33" s="124"/>
      <c r="EQZ33" s="124"/>
      <c r="ERA33" s="124"/>
      <c r="ERB33" s="124"/>
      <c r="ERC33" s="124"/>
      <c r="ERD33" s="124"/>
      <c r="ERE33" s="124"/>
      <c r="ERF33" s="124"/>
      <c r="ERG33" s="124"/>
      <c r="ERH33" s="124"/>
      <c r="ERI33" s="124"/>
      <c r="ERJ33" s="124"/>
      <c r="ERK33" s="124"/>
      <c r="ERL33" s="124"/>
      <c r="ERM33" s="124"/>
      <c r="ERN33" s="124"/>
      <c r="ERO33" s="124"/>
      <c r="ERP33" s="124"/>
      <c r="ERQ33" s="124"/>
      <c r="ERR33" s="124"/>
      <c r="ERS33" s="124"/>
      <c r="ERT33" s="124"/>
      <c r="ERU33" s="124"/>
      <c r="ERV33" s="124"/>
      <c r="ERW33" s="124"/>
      <c r="ERX33" s="124"/>
      <c r="ERY33" s="124"/>
      <c r="ERZ33" s="124"/>
      <c r="ESA33" s="124"/>
      <c r="ESB33" s="124"/>
      <c r="ESC33" s="124"/>
      <c r="ESD33" s="124"/>
      <c r="ESE33" s="124"/>
      <c r="ESF33" s="124"/>
      <c r="ESG33" s="124"/>
      <c r="ESH33" s="124"/>
      <c r="ESI33" s="124"/>
      <c r="ESJ33" s="124"/>
      <c r="ESK33" s="124"/>
      <c r="ESL33" s="124"/>
      <c r="ESM33" s="124"/>
      <c r="ESN33" s="124"/>
      <c r="ESO33" s="124"/>
      <c r="ESP33" s="124"/>
      <c r="ESQ33" s="124"/>
      <c r="ESR33" s="124"/>
      <c r="ESS33" s="124"/>
      <c r="EST33" s="124"/>
      <c r="ESU33" s="124"/>
      <c r="ESV33" s="124"/>
      <c r="ESW33" s="124"/>
      <c r="ESX33" s="124"/>
      <c r="ESY33" s="124"/>
      <c r="ESZ33" s="124"/>
      <c r="ETA33" s="124"/>
      <c r="ETB33" s="124"/>
      <c r="ETC33" s="124"/>
      <c r="ETD33" s="124"/>
      <c r="ETE33" s="124"/>
      <c r="ETF33" s="124"/>
      <c r="ETG33" s="124"/>
      <c r="ETH33" s="124"/>
      <c r="ETI33" s="124"/>
      <c r="ETJ33" s="124"/>
      <c r="ETK33" s="124"/>
      <c r="ETL33" s="124"/>
      <c r="ETM33" s="124"/>
      <c r="ETN33" s="124"/>
      <c r="ETO33" s="124"/>
      <c r="ETP33" s="124"/>
      <c r="ETQ33" s="124"/>
      <c r="ETR33" s="124"/>
      <c r="ETS33" s="124"/>
      <c r="ETT33" s="124"/>
      <c r="ETU33" s="124"/>
      <c r="ETV33" s="124"/>
      <c r="ETW33" s="124"/>
      <c r="ETX33" s="124"/>
      <c r="ETY33" s="124"/>
      <c r="ETZ33" s="124"/>
      <c r="EUA33" s="124"/>
      <c r="EUB33" s="124"/>
      <c r="EUC33" s="124"/>
      <c r="EUD33" s="124"/>
      <c r="EUE33" s="124"/>
      <c r="EUF33" s="124"/>
      <c r="EUG33" s="124"/>
      <c r="EUH33" s="124"/>
      <c r="EUI33" s="124"/>
      <c r="EUJ33" s="124"/>
      <c r="EUK33" s="124"/>
      <c r="EUL33" s="124"/>
      <c r="EUM33" s="124"/>
      <c r="EUN33" s="124"/>
      <c r="EUO33" s="124"/>
      <c r="EUP33" s="124"/>
      <c r="EUQ33" s="124"/>
      <c r="EUR33" s="124"/>
      <c r="EUS33" s="124"/>
      <c r="EUT33" s="124"/>
      <c r="EUU33" s="124"/>
      <c r="EUV33" s="124"/>
      <c r="EUW33" s="124"/>
      <c r="EUX33" s="124"/>
      <c r="EUY33" s="124"/>
      <c r="EUZ33" s="124"/>
      <c r="EVA33" s="124"/>
      <c r="EVB33" s="124"/>
      <c r="EVC33" s="124"/>
      <c r="EVD33" s="124"/>
      <c r="EVE33" s="124"/>
      <c r="EVF33" s="124"/>
      <c r="EVG33" s="124"/>
      <c r="EVH33" s="124"/>
      <c r="EVI33" s="124"/>
      <c r="EVJ33" s="124"/>
      <c r="EVK33" s="124"/>
      <c r="EVL33" s="124"/>
      <c r="EVM33" s="124"/>
      <c r="EVN33" s="124"/>
      <c r="EVO33" s="124"/>
      <c r="EVP33" s="124"/>
      <c r="EVQ33" s="124"/>
      <c r="EVR33" s="124"/>
      <c r="EVS33" s="124"/>
      <c r="EVT33" s="124"/>
      <c r="EVU33" s="124"/>
      <c r="EVV33" s="124"/>
      <c r="EVW33" s="124"/>
      <c r="EVX33" s="124"/>
      <c r="EVY33" s="124"/>
      <c r="EVZ33" s="124"/>
      <c r="EWA33" s="124"/>
      <c r="EWB33" s="124"/>
      <c r="EWC33" s="124"/>
      <c r="EWD33" s="124"/>
      <c r="EWE33" s="124"/>
      <c r="EWF33" s="124"/>
      <c r="EWG33" s="124"/>
      <c r="EWH33" s="124"/>
      <c r="EWI33" s="124"/>
      <c r="EWJ33" s="124"/>
      <c r="EWK33" s="124"/>
      <c r="EWL33" s="124"/>
      <c r="EWM33" s="124"/>
      <c r="EWN33" s="124"/>
      <c r="EWO33" s="124"/>
      <c r="EWP33" s="124"/>
      <c r="EWQ33" s="124"/>
      <c r="EWR33" s="124"/>
      <c r="EWS33" s="124"/>
      <c r="EWT33" s="124"/>
      <c r="EWU33" s="124"/>
      <c r="EWV33" s="124"/>
      <c r="EWW33" s="124"/>
      <c r="EWX33" s="124"/>
      <c r="EWY33" s="124"/>
      <c r="EWZ33" s="124"/>
      <c r="EXA33" s="124"/>
      <c r="EXB33" s="124"/>
      <c r="EXC33" s="124"/>
      <c r="EXD33" s="124"/>
      <c r="EXE33" s="124"/>
      <c r="EXF33" s="124"/>
      <c r="EXG33" s="124"/>
      <c r="EXH33" s="124"/>
      <c r="EXI33" s="124"/>
      <c r="EXJ33" s="124"/>
      <c r="EXK33" s="124"/>
      <c r="EXL33" s="124"/>
      <c r="EXM33" s="124"/>
      <c r="EXN33" s="124"/>
      <c r="EXO33" s="124"/>
      <c r="EXP33" s="124"/>
      <c r="EXQ33" s="124"/>
      <c r="EXR33" s="124"/>
      <c r="EXS33" s="124"/>
      <c r="EXT33" s="124"/>
      <c r="EXU33" s="124"/>
      <c r="EXV33" s="124"/>
      <c r="EXW33" s="124"/>
      <c r="EXX33" s="124"/>
      <c r="EXY33" s="124"/>
      <c r="EXZ33" s="124"/>
      <c r="EYA33" s="124"/>
      <c r="EYB33" s="124"/>
      <c r="EYC33" s="124"/>
      <c r="EYD33" s="124"/>
      <c r="EYE33" s="124"/>
      <c r="EYF33" s="124"/>
      <c r="EYG33" s="124"/>
      <c r="EYH33" s="124"/>
      <c r="EYI33" s="124"/>
      <c r="EYJ33" s="124"/>
      <c r="EYK33" s="124"/>
      <c r="EYL33" s="124"/>
      <c r="EYM33" s="124"/>
      <c r="EYN33" s="124"/>
      <c r="EYO33" s="124"/>
      <c r="EYP33" s="124"/>
      <c r="EYQ33" s="124"/>
      <c r="EYR33" s="124"/>
      <c r="EYS33" s="124"/>
      <c r="EYT33" s="124"/>
      <c r="EYU33" s="124"/>
      <c r="EYV33" s="124"/>
      <c r="EYW33" s="124"/>
      <c r="EYX33" s="124"/>
      <c r="EYY33" s="124"/>
      <c r="EYZ33" s="124"/>
      <c r="EZA33" s="124"/>
      <c r="EZB33" s="124"/>
      <c r="EZC33" s="124"/>
      <c r="EZD33" s="124"/>
      <c r="EZE33" s="124"/>
      <c r="EZF33" s="124"/>
      <c r="EZG33" s="124"/>
      <c r="EZH33" s="124"/>
      <c r="EZI33" s="124"/>
      <c r="EZJ33" s="124"/>
      <c r="EZK33" s="124"/>
      <c r="EZL33" s="124"/>
      <c r="EZM33" s="124"/>
      <c r="EZN33" s="124"/>
      <c r="EZO33" s="124"/>
      <c r="EZP33" s="124"/>
      <c r="EZQ33" s="124"/>
      <c r="EZR33" s="124"/>
      <c r="EZS33" s="124"/>
      <c r="EZT33" s="124"/>
      <c r="EZU33" s="124"/>
      <c r="EZV33" s="124"/>
      <c r="EZW33" s="124"/>
      <c r="EZX33" s="124"/>
      <c r="EZY33" s="124"/>
      <c r="EZZ33" s="124"/>
      <c r="FAA33" s="124"/>
      <c r="FAB33" s="124"/>
      <c r="FAC33" s="124"/>
      <c r="FAD33" s="124"/>
      <c r="FAE33" s="124"/>
      <c r="FAF33" s="124"/>
      <c r="FAG33" s="124"/>
      <c r="FAH33" s="124"/>
      <c r="FAI33" s="124"/>
      <c r="FAJ33" s="124"/>
      <c r="FAK33" s="124"/>
      <c r="FAL33" s="124"/>
      <c r="FAM33" s="124"/>
      <c r="FAN33" s="124"/>
      <c r="FAO33" s="124"/>
      <c r="FAP33" s="124"/>
      <c r="FAQ33" s="124"/>
      <c r="FAR33" s="124"/>
      <c r="FAS33" s="124"/>
      <c r="FAT33" s="124"/>
      <c r="FAU33" s="124"/>
      <c r="FAV33" s="124"/>
      <c r="FAW33" s="124"/>
      <c r="FAX33" s="124"/>
      <c r="FAY33" s="124"/>
      <c r="FAZ33" s="124"/>
      <c r="FBA33" s="124"/>
      <c r="FBB33" s="124"/>
      <c r="FBC33" s="124"/>
      <c r="FBD33" s="124"/>
      <c r="FBE33" s="124"/>
      <c r="FBF33" s="124"/>
      <c r="FBG33" s="124"/>
      <c r="FBH33" s="124"/>
      <c r="FBI33" s="124"/>
      <c r="FBJ33" s="124"/>
      <c r="FBK33" s="124"/>
      <c r="FBL33" s="124"/>
      <c r="FBM33" s="124"/>
      <c r="FBN33" s="124"/>
      <c r="FBO33" s="124"/>
      <c r="FBP33" s="124"/>
      <c r="FBQ33" s="124"/>
      <c r="FBR33" s="124"/>
      <c r="FBS33" s="124"/>
      <c r="FBT33" s="124"/>
      <c r="FBU33" s="124"/>
      <c r="FBV33" s="124"/>
      <c r="FBW33" s="124"/>
      <c r="FBX33" s="124"/>
      <c r="FBY33" s="124"/>
      <c r="FBZ33" s="124"/>
      <c r="FCA33" s="124"/>
      <c r="FCB33" s="124"/>
      <c r="FCC33" s="124"/>
      <c r="FCD33" s="124"/>
      <c r="FCE33" s="124"/>
      <c r="FCF33" s="124"/>
      <c r="FCG33" s="124"/>
      <c r="FCH33" s="124"/>
      <c r="FCI33" s="124"/>
      <c r="FCJ33" s="124"/>
      <c r="FCK33" s="124"/>
      <c r="FCL33" s="124"/>
      <c r="FCM33" s="124"/>
      <c r="FCN33" s="124"/>
      <c r="FCO33" s="124"/>
      <c r="FCP33" s="124"/>
      <c r="FCQ33" s="124"/>
      <c r="FCR33" s="124"/>
      <c r="FCS33" s="124"/>
      <c r="FCT33" s="124"/>
      <c r="FCU33" s="124"/>
      <c r="FCV33" s="124"/>
      <c r="FCW33" s="124"/>
      <c r="FCX33" s="124"/>
      <c r="FCY33" s="124"/>
      <c r="FCZ33" s="124"/>
      <c r="FDA33" s="124"/>
      <c r="FDB33" s="124"/>
      <c r="FDC33" s="124"/>
      <c r="FDD33" s="124"/>
      <c r="FDE33" s="124"/>
      <c r="FDF33" s="124"/>
      <c r="FDG33" s="124"/>
      <c r="FDH33" s="124"/>
      <c r="FDI33" s="124"/>
      <c r="FDJ33" s="124"/>
      <c r="FDK33" s="124"/>
      <c r="FDL33" s="124"/>
      <c r="FDM33" s="124"/>
      <c r="FDN33" s="124"/>
      <c r="FDO33" s="124"/>
      <c r="FDP33" s="124"/>
      <c r="FDQ33" s="124"/>
      <c r="FDR33" s="124"/>
      <c r="FDS33" s="124"/>
      <c r="FDT33" s="124"/>
      <c r="FDU33" s="124"/>
      <c r="FDV33" s="124"/>
      <c r="FDW33" s="124"/>
      <c r="FDX33" s="124"/>
      <c r="FDY33" s="124"/>
      <c r="FDZ33" s="124"/>
      <c r="FEA33" s="124"/>
      <c r="FEB33" s="124"/>
      <c r="FEC33" s="124"/>
      <c r="FED33" s="124"/>
      <c r="FEE33" s="124"/>
      <c r="FEF33" s="124"/>
      <c r="FEG33" s="124"/>
      <c r="FEH33" s="124"/>
      <c r="FEI33" s="124"/>
      <c r="FEJ33" s="124"/>
      <c r="FEK33" s="124"/>
      <c r="FEL33" s="124"/>
      <c r="FEM33" s="124"/>
      <c r="FEN33" s="124"/>
      <c r="FEO33" s="124"/>
      <c r="FEP33" s="124"/>
      <c r="FEQ33" s="124"/>
      <c r="FER33" s="124"/>
      <c r="FES33" s="124"/>
      <c r="FET33" s="124"/>
      <c r="FEU33" s="124"/>
      <c r="FEV33" s="124"/>
      <c r="FEW33" s="124"/>
      <c r="FEX33" s="124"/>
      <c r="FEY33" s="124"/>
      <c r="FEZ33" s="124"/>
      <c r="FFA33" s="124"/>
      <c r="FFB33" s="124"/>
      <c r="FFC33" s="124"/>
      <c r="FFD33" s="124"/>
      <c r="FFE33" s="124"/>
      <c r="FFF33" s="124"/>
      <c r="FFG33" s="124"/>
      <c r="FFH33" s="124"/>
      <c r="FFI33" s="124"/>
      <c r="FFJ33" s="124"/>
      <c r="FFK33" s="124"/>
      <c r="FFL33" s="124"/>
      <c r="FFM33" s="124"/>
      <c r="FFN33" s="124"/>
      <c r="FFO33" s="124"/>
      <c r="FFP33" s="124"/>
      <c r="FFQ33" s="124"/>
      <c r="FFR33" s="124"/>
      <c r="FFS33" s="124"/>
      <c r="FFT33" s="124"/>
      <c r="FFU33" s="124"/>
      <c r="FFV33" s="124"/>
      <c r="FFW33" s="124"/>
      <c r="FFX33" s="124"/>
      <c r="FFY33" s="124"/>
      <c r="FFZ33" s="124"/>
      <c r="FGA33" s="124"/>
      <c r="FGB33" s="124"/>
      <c r="FGC33" s="124"/>
      <c r="FGD33" s="124"/>
      <c r="FGE33" s="124"/>
      <c r="FGF33" s="124"/>
      <c r="FGG33" s="124"/>
      <c r="FGH33" s="124"/>
      <c r="FGI33" s="124"/>
      <c r="FGJ33" s="124"/>
      <c r="FGK33" s="124"/>
      <c r="FGL33" s="124"/>
      <c r="FGM33" s="124"/>
      <c r="FGN33" s="124"/>
      <c r="FGO33" s="124"/>
      <c r="FGP33" s="124"/>
      <c r="FGQ33" s="124"/>
      <c r="FGR33" s="124"/>
      <c r="FGS33" s="124"/>
      <c r="FGT33" s="124"/>
      <c r="FGU33" s="124"/>
      <c r="FGV33" s="124"/>
      <c r="FGW33" s="124"/>
      <c r="FGX33" s="124"/>
      <c r="FGY33" s="124"/>
      <c r="FGZ33" s="124"/>
      <c r="FHA33" s="124"/>
      <c r="FHB33" s="124"/>
      <c r="FHC33" s="124"/>
      <c r="FHD33" s="124"/>
      <c r="FHE33" s="124"/>
      <c r="FHF33" s="124"/>
      <c r="FHG33" s="124"/>
      <c r="FHH33" s="124"/>
      <c r="FHI33" s="124"/>
      <c r="FHJ33" s="124"/>
      <c r="FHK33" s="124"/>
      <c r="FHL33" s="124"/>
      <c r="FHM33" s="124"/>
      <c r="FHN33" s="124"/>
      <c r="FHO33" s="124"/>
      <c r="FHP33" s="124"/>
      <c r="FHQ33" s="124"/>
      <c r="FHR33" s="124"/>
      <c r="FHS33" s="124"/>
      <c r="FHT33" s="124"/>
      <c r="FHU33" s="124"/>
      <c r="FHV33" s="124"/>
      <c r="FHW33" s="124"/>
      <c r="FHX33" s="124"/>
      <c r="FHY33" s="124"/>
      <c r="FHZ33" s="124"/>
      <c r="FIA33" s="124"/>
      <c r="FIB33" s="124"/>
      <c r="FIC33" s="124"/>
      <c r="FID33" s="124"/>
      <c r="FIE33" s="124"/>
      <c r="FIF33" s="124"/>
      <c r="FIG33" s="124"/>
      <c r="FIH33" s="124"/>
      <c r="FII33" s="124"/>
      <c r="FIJ33" s="124"/>
      <c r="FIK33" s="124"/>
      <c r="FIL33" s="124"/>
      <c r="FIM33" s="124"/>
      <c r="FIN33" s="124"/>
      <c r="FIO33" s="124"/>
      <c r="FIP33" s="124"/>
      <c r="FIQ33" s="124"/>
      <c r="FIR33" s="124"/>
      <c r="FIS33" s="124"/>
      <c r="FIT33" s="124"/>
      <c r="FIU33" s="124"/>
      <c r="FIV33" s="124"/>
      <c r="FIW33" s="124"/>
      <c r="FIX33" s="124"/>
      <c r="FIY33" s="124"/>
      <c r="FIZ33" s="124"/>
      <c r="FJA33" s="124"/>
      <c r="FJB33" s="124"/>
      <c r="FJC33" s="124"/>
      <c r="FJD33" s="124"/>
      <c r="FJE33" s="124"/>
      <c r="FJF33" s="124"/>
      <c r="FJG33" s="124"/>
      <c r="FJH33" s="124"/>
      <c r="FJI33" s="124"/>
      <c r="FJJ33" s="124"/>
      <c r="FJK33" s="124"/>
      <c r="FJL33" s="124"/>
      <c r="FJM33" s="124"/>
      <c r="FJN33" s="124"/>
      <c r="FJO33" s="124"/>
      <c r="FJP33" s="124"/>
      <c r="FJQ33" s="124"/>
      <c r="FJR33" s="124"/>
      <c r="FJS33" s="124"/>
      <c r="FJT33" s="124"/>
      <c r="FJU33" s="124"/>
      <c r="FJV33" s="124"/>
      <c r="FJW33" s="124"/>
      <c r="FJX33" s="124"/>
      <c r="FJY33" s="124"/>
      <c r="FJZ33" s="124"/>
      <c r="FKA33" s="124"/>
      <c r="FKB33" s="124"/>
      <c r="FKC33" s="124"/>
      <c r="FKD33" s="124"/>
      <c r="FKE33" s="124"/>
      <c r="FKF33" s="124"/>
      <c r="FKG33" s="124"/>
      <c r="FKH33" s="124"/>
      <c r="FKI33" s="124"/>
      <c r="FKJ33" s="124"/>
      <c r="FKK33" s="124"/>
      <c r="FKL33" s="124"/>
      <c r="FKM33" s="124"/>
      <c r="FKN33" s="124"/>
      <c r="FKO33" s="124"/>
      <c r="FKP33" s="124"/>
      <c r="FKQ33" s="124"/>
      <c r="FKR33" s="124"/>
      <c r="FKS33" s="124"/>
      <c r="FKT33" s="124"/>
      <c r="FKU33" s="124"/>
      <c r="FKV33" s="124"/>
      <c r="FKW33" s="124"/>
      <c r="FKX33" s="124"/>
      <c r="FKY33" s="124"/>
      <c r="FKZ33" s="124"/>
      <c r="FLA33" s="124"/>
      <c r="FLB33" s="124"/>
      <c r="FLC33" s="124"/>
      <c r="FLD33" s="124"/>
      <c r="FLE33" s="124"/>
      <c r="FLF33" s="124"/>
      <c r="FLG33" s="124"/>
      <c r="FLH33" s="124"/>
      <c r="FLI33" s="124"/>
      <c r="FLJ33" s="124"/>
      <c r="FLK33" s="124"/>
      <c r="FLL33" s="124"/>
      <c r="FLM33" s="124"/>
      <c r="FLN33" s="124"/>
      <c r="FLO33" s="124"/>
      <c r="FLP33" s="124"/>
      <c r="FLQ33" s="124"/>
      <c r="FLR33" s="124"/>
      <c r="FLS33" s="124"/>
      <c r="FLT33" s="124"/>
      <c r="FLU33" s="124"/>
      <c r="FLV33" s="124"/>
      <c r="FLW33" s="124"/>
      <c r="FLX33" s="124"/>
      <c r="FLY33" s="124"/>
      <c r="FLZ33" s="124"/>
      <c r="FMA33" s="124"/>
      <c r="FMB33" s="124"/>
      <c r="FMC33" s="124"/>
      <c r="FMD33" s="124"/>
      <c r="FME33" s="124"/>
      <c r="FMF33" s="124"/>
      <c r="FMG33" s="124"/>
      <c r="FMH33" s="124"/>
      <c r="FMI33" s="124"/>
      <c r="FMJ33" s="124"/>
      <c r="FMK33" s="124"/>
      <c r="FML33" s="124"/>
      <c r="FMM33" s="124"/>
      <c r="FMN33" s="124"/>
      <c r="FMO33" s="124"/>
      <c r="FMP33" s="124"/>
      <c r="FMQ33" s="124"/>
      <c r="FMR33" s="124"/>
      <c r="FMS33" s="124"/>
      <c r="FMT33" s="124"/>
      <c r="FMU33" s="124"/>
      <c r="FMV33" s="124"/>
      <c r="FMW33" s="124"/>
      <c r="FMX33" s="124"/>
      <c r="FMY33" s="124"/>
      <c r="FMZ33" s="124"/>
      <c r="FNA33" s="124"/>
      <c r="FNB33" s="124"/>
      <c r="FNC33" s="124"/>
      <c r="FND33" s="124"/>
      <c r="FNE33" s="124"/>
      <c r="FNF33" s="124"/>
      <c r="FNG33" s="124"/>
      <c r="FNH33" s="124"/>
      <c r="FNI33" s="124"/>
      <c r="FNJ33" s="124"/>
      <c r="FNK33" s="124"/>
      <c r="FNL33" s="124"/>
      <c r="FNM33" s="124"/>
      <c r="FNN33" s="124"/>
      <c r="FNO33" s="124"/>
      <c r="FNP33" s="124"/>
      <c r="FNQ33" s="124"/>
      <c r="FNR33" s="124"/>
      <c r="FNS33" s="124"/>
      <c r="FNT33" s="124"/>
      <c r="FNU33" s="124"/>
      <c r="FNV33" s="124"/>
      <c r="FNW33" s="124"/>
      <c r="FNX33" s="124"/>
      <c r="FNY33" s="124"/>
      <c r="FNZ33" s="124"/>
      <c r="FOA33" s="124"/>
      <c r="FOB33" s="124"/>
      <c r="FOC33" s="124"/>
      <c r="FOD33" s="124"/>
      <c r="FOE33" s="124"/>
      <c r="FOF33" s="124"/>
      <c r="FOG33" s="124"/>
      <c r="FOH33" s="124"/>
      <c r="FOI33" s="124"/>
      <c r="FOJ33" s="124"/>
      <c r="FOK33" s="124"/>
      <c r="FOL33" s="124"/>
      <c r="FOM33" s="124"/>
      <c r="FON33" s="124"/>
      <c r="FOO33" s="124"/>
      <c r="FOP33" s="124"/>
      <c r="FOQ33" s="124"/>
      <c r="FOR33" s="124"/>
      <c r="FOS33" s="124"/>
      <c r="FOT33" s="124"/>
      <c r="FOU33" s="124"/>
      <c r="FOV33" s="124"/>
      <c r="FOW33" s="124"/>
      <c r="FOX33" s="124"/>
      <c r="FOY33" s="124"/>
      <c r="FOZ33" s="124"/>
      <c r="FPA33" s="124"/>
      <c r="FPB33" s="124"/>
      <c r="FPC33" s="124"/>
      <c r="FPD33" s="124"/>
      <c r="FPE33" s="124"/>
      <c r="FPF33" s="124"/>
      <c r="FPG33" s="124"/>
      <c r="FPH33" s="124"/>
      <c r="FPI33" s="124"/>
      <c r="FPJ33" s="124"/>
      <c r="FPK33" s="124"/>
      <c r="FPL33" s="124"/>
      <c r="FPM33" s="124"/>
      <c r="FPN33" s="124"/>
      <c r="FPO33" s="124"/>
      <c r="FPP33" s="124"/>
      <c r="FPQ33" s="124"/>
      <c r="FPR33" s="124"/>
      <c r="FPS33" s="124"/>
      <c r="FPT33" s="124"/>
      <c r="FPU33" s="124"/>
      <c r="FPV33" s="124"/>
      <c r="FPW33" s="124"/>
      <c r="FPX33" s="124"/>
      <c r="FPY33" s="124"/>
      <c r="FPZ33" s="124"/>
      <c r="FQA33" s="124"/>
      <c r="FQB33" s="124"/>
      <c r="FQC33" s="124"/>
      <c r="FQD33" s="124"/>
      <c r="FQE33" s="124"/>
      <c r="FQF33" s="124"/>
      <c r="FQG33" s="124"/>
      <c r="FQH33" s="124"/>
      <c r="FQI33" s="124"/>
      <c r="FQJ33" s="124"/>
      <c r="FQK33" s="124"/>
      <c r="FQL33" s="124"/>
      <c r="FQM33" s="124"/>
      <c r="FQN33" s="124"/>
      <c r="FQO33" s="124"/>
      <c r="FQP33" s="124"/>
      <c r="FQQ33" s="124"/>
      <c r="FQR33" s="124"/>
      <c r="FQS33" s="124"/>
      <c r="FQT33" s="124"/>
      <c r="FQU33" s="124"/>
      <c r="FQV33" s="124"/>
      <c r="FQW33" s="124"/>
      <c r="FQX33" s="124"/>
      <c r="FQY33" s="124"/>
      <c r="FQZ33" s="124"/>
      <c r="FRA33" s="124"/>
      <c r="FRB33" s="124"/>
      <c r="FRC33" s="124"/>
      <c r="FRD33" s="124"/>
      <c r="FRE33" s="124"/>
      <c r="FRF33" s="124"/>
      <c r="FRG33" s="124"/>
      <c r="FRH33" s="124"/>
      <c r="FRI33" s="124"/>
      <c r="FRJ33" s="124"/>
      <c r="FRK33" s="124"/>
      <c r="FRL33" s="124"/>
      <c r="FRM33" s="124"/>
      <c r="FRN33" s="124"/>
      <c r="FRO33" s="124"/>
      <c r="FRP33" s="124"/>
      <c r="FRQ33" s="124"/>
      <c r="FRR33" s="124"/>
      <c r="FRS33" s="124"/>
      <c r="FRT33" s="124"/>
      <c r="FRU33" s="124"/>
      <c r="FRV33" s="124"/>
      <c r="FRW33" s="124"/>
      <c r="FRX33" s="124"/>
      <c r="FRY33" s="124"/>
      <c r="FRZ33" s="124"/>
      <c r="FSA33" s="124"/>
      <c r="FSB33" s="124"/>
      <c r="FSC33" s="124"/>
      <c r="FSD33" s="124"/>
      <c r="FSE33" s="124"/>
      <c r="FSF33" s="124"/>
      <c r="FSG33" s="124"/>
      <c r="FSH33" s="124"/>
      <c r="FSI33" s="124"/>
      <c r="FSJ33" s="124"/>
      <c r="FSK33" s="124"/>
      <c r="FSL33" s="124"/>
      <c r="FSM33" s="124"/>
      <c r="FSN33" s="124"/>
      <c r="FSO33" s="124"/>
      <c r="FSP33" s="124"/>
      <c r="FSQ33" s="124"/>
      <c r="FSR33" s="124"/>
      <c r="FSS33" s="124"/>
      <c r="FST33" s="124"/>
      <c r="FSU33" s="124"/>
      <c r="FSV33" s="124"/>
      <c r="FSW33" s="124"/>
      <c r="FSX33" s="124"/>
      <c r="FSY33" s="124"/>
      <c r="FSZ33" s="124"/>
      <c r="FTA33" s="124"/>
      <c r="FTB33" s="124"/>
      <c r="FTC33" s="124"/>
      <c r="FTD33" s="124"/>
      <c r="FTE33" s="124"/>
      <c r="FTF33" s="124"/>
      <c r="FTG33" s="124"/>
      <c r="FTH33" s="124"/>
      <c r="FTI33" s="124"/>
      <c r="FTJ33" s="124"/>
      <c r="FTK33" s="124"/>
      <c r="FTL33" s="124"/>
      <c r="FTM33" s="124"/>
      <c r="FTN33" s="124"/>
      <c r="FTO33" s="124"/>
      <c r="FTP33" s="124"/>
      <c r="FTQ33" s="124"/>
      <c r="FTR33" s="124"/>
      <c r="FTS33" s="124"/>
      <c r="FTT33" s="124"/>
      <c r="FTU33" s="124"/>
      <c r="FTV33" s="124"/>
      <c r="FTW33" s="124"/>
      <c r="FTX33" s="124"/>
      <c r="FTY33" s="124"/>
      <c r="FTZ33" s="124"/>
      <c r="FUA33" s="124"/>
      <c r="FUB33" s="124"/>
      <c r="FUC33" s="124"/>
      <c r="FUD33" s="124"/>
      <c r="FUE33" s="124"/>
      <c r="FUF33" s="124"/>
      <c r="FUG33" s="124"/>
      <c r="FUH33" s="124"/>
      <c r="FUI33" s="124"/>
      <c r="FUJ33" s="124"/>
      <c r="FUK33" s="124"/>
      <c r="FUL33" s="124"/>
      <c r="FUM33" s="124"/>
      <c r="FUN33" s="124"/>
      <c r="FUO33" s="124"/>
      <c r="FUP33" s="124"/>
      <c r="FUQ33" s="124"/>
      <c r="FUR33" s="124"/>
      <c r="FUS33" s="124"/>
      <c r="FUT33" s="124"/>
      <c r="FUU33" s="124"/>
      <c r="FUV33" s="124"/>
      <c r="FUW33" s="124"/>
      <c r="FUX33" s="124"/>
      <c r="FUY33" s="124"/>
      <c r="FUZ33" s="124"/>
      <c r="FVA33" s="124"/>
      <c r="FVB33" s="124"/>
      <c r="FVC33" s="124"/>
      <c r="FVD33" s="124"/>
      <c r="FVE33" s="124"/>
      <c r="FVF33" s="124"/>
      <c r="FVG33" s="124"/>
      <c r="FVH33" s="124"/>
      <c r="FVI33" s="124"/>
      <c r="FVJ33" s="124"/>
      <c r="FVK33" s="124"/>
      <c r="FVL33" s="124"/>
      <c r="FVM33" s="124"/>
      <c r="FVN33" s="124"/>
      <c r="FVO33" s="124"/>
      <c r="FVP33" s="124"/>
      <c r="FVQ33" s="124"/>
      <c r="FVR33" s="124"/>
      <c r="FVS33" s="124"/>
      <c r="FVT33" s="124"/>
      <c r="FVU33" s="124"/>
      <c r="FVV33" s="124"/>
      <c r="FVW33" s="124"/>
      <c r="FVX33" s="124"/>
      <c r="FVY33" s="124"/>
      <c r="FVZ33" s="124"/>
      <c r="FWA33" s="124"/>
      <c r="FWB33" s="124"/>
      <c r="FWC33" s="124"/>
      <c r="FWD33" s="124"/>
      <c r="FWE33" s="124"/>
      <c r="FWF33" s="124"/>
      <c r="FWG33" s="124"/>
      <c r="FWH33" s="124"/>
      <c r="FWI33" s="124"/>
      <c r="FWJ33" s="124"/>
      <c r="FWK33" s="124"/>
      <c r="FWL33" s="124"/>
      <c r="FWM33" s="124"/>
      <c r="FWN33" s="124"/>
      <c r="FWO33" s="124"/>
      <c r="FWP33" s="124"/>
      <c r="FWQ33" s="124"/>
      <c r="FWR33" s="124"/>
      <c r="FWS33" s="124"/>
      <c r="FWT33" s="124"/>
      <c r="FWU33" s="124"/>
      <c r="FWV33" s="124"/>
      <c r="FWW33" s="124"/>
      <c r="FWX33" s="124"/>
      <c r="FWY33" s="124"/>
      <c r="FWZ33" s="124"/>
      <c r="FXA33" s="124"/>
      <c r="FXB33" s="124"/>
      <c r="FXC33" s="124"/>
      <c r="FXD33" s="124"/>
      <c r="FXE33" s="124"/>
      <c r="FXF33" s="124"/>
      <c r="FXG33" s="124"/>
      <c r="FXH33" s="124"/>
      <c r="FXI33" s="124"/>
      <c r="FXJ33" s="124"/>
      <c r="FXK33" s="124"/>
      <c r="FXL33" s="124"/>
      <c r="FXM33" s="124"/>
      <c r="FXN33" s="124"/>
      <c r="FXO33" s="124"/>
      <c r="FXP33" s="124"/>
      <c r="FXQ33" s="124"/>
      <c r="FXR33" s="124"/>
      <c r="FXS33" s="124"/>
      <c r="FXT33" s="124"/>
      <c r="FXU33" s="124"/>
      <c r="FXV33" s="124"/>
      <c r="FXW33" s="124"/>
      <c r="FXX33" s="124"/>
      <c r="FXY33" s="124"/>
      <c r="FXZ33" s="124"/>
      <c r="FYA33" s="124"/>
      <c r="FYB33" s="124"/>
      <c r="FYC33" s="124"/>
      <c r="FYD33" s="124"/>
      <c r="FYE33" s="124"/>
      <c r="FYF33" s="124"/>
      <c r="FYG33" s="124"/>
      <c r="FYH33" s="124"/>
      <c r="FYI33" s="124"/>
      <c r="FYJ33" s="124"/>
      <c r="FYK33" s="124"/>
      <c r="FYL33" s="124"/>
      <c r="FYM33" s="124"/>
      <c r="FYN33" s="124"/>
      <c r="FYO33" s="124"/>
      <c r="FYP33" s="124"/>
      <c r="FYQ33" s="124"/>
      <c r="FYR33" s="124"/>
      <c r="FYS33" s="124"/>
      <c r="FYT33" s="124"/>
      <c r="FYU33" s="124"/>
      <c r="FYV33" s="124"/>
      <c r="FYW33" s="124"/>
      <c r="FYX33" s="124"/>
      <c r="FYY33" s="124"/>
      <c r="FYZ33" s="124"/>
      <c r="FZA33" s="124"/>
      <c r="FZB33" s="124"/>
      <c r="FZC33" s="124"/>
      <c r="FZD33" s="124"/>
      <c r="FZE33" s="124"/>
      <c r="FZF33" s="124"/>
      <c r="FZG33" s="124"/>
      <c r="FZH33" s="124"/>
      <c r="FZI33" s="124"/>
      <c r="FZJ33" s="124"/>
      <c r="FZK33" s="124"/>
      <c r="FZL33" s="124"/>
      <c r="FZM33" s="124"/>
      <c r="FZN33" s="124"/>
      <c r="FZO33" s="124"/>
      <c r="FZP33" s="124"/>
      <c r="FZQ33" s="124"/>
      <c r="FZR33" s="124"/>
      <c r="FZS33" s="124"/>
      <c r="FZT33" s="124"/>
      <c r="FZU33" s="124"/>
      <c r="FZV33" s="124"/>
      <c r="FZW33" s="124"/>
      <c r="FZX33" s="124"/>
      <c r="FZY33" s="124"/>
      <c r="FZZ33" s="124"/>
      <c r="GAA33" s="124"/>
      <c r="GAB33" s="124"/>
      <c r="GAC33" s="124"/>
      <c r="GAD33" s="124"/>
      <c r="GAE33" s="124"/>
      <c r="GAF33" s="124"/>
      <c r="GAG33" s="124"/>
      <c r="GAH33" s="124"/>
      <c r="GAI33" s="124"/>
      <c r="GAJ33" s="124"/>
      <c r="GAK33" s="124"/>
      <c r="GAL33" s="124"/>
      <c r="GAM33" s="124"/>
      <c r="GAN33" s="124"/>
      <c r="GAO33" s="124"/>
      <c r="GAP33" s="124"/>
      <c r="GAQ33" s="124"/>
      <c r="GAR33" s="124"/>
      <c r="GAS33" s="124"/>
      <c r="GAT33" s="124"/>
      <c r="GAU33" s="124"/>
      <c r="GAV33" s="124"/>
      <c r="GAW33" s="124"/>
      <c r="GAX33" s="124"/>
      <c r="GAY33" s="124"/>
      <c r="GAZ33" s="124"/>
      <c r="GBA33" s="124"/>
      <c r="GBB33" s="124"/>
      <c r="GBC33" s="124"/>
      <c r="GBD33" s="124"/>
      <c r="GBE33" s="124"/>
      <c r="GBF33" s="124"/>
      <c r="GBG33" s="124"/>
      <c r="GBH33" s="124"/>
      <c r="GBI33" s="124"/>
      <c r="GBJ33" s="124"/>
      <c r="GBK33" s="124"/>
      <c r="GBL33" s="124"/>
      <c r="GBM33" s="124"/>
      <c r="GBN33" s="124"/>
      <c r="GBO33" s="124"/>
      <c r="GBP33" s="124"/>
      <c r="GBQ33" s="124"/>
      <c r="GBR33" s="124"/>
      <c r="GBS33" s="124"/>
      <c r="GBT33" s="124"/>
      <c r="GBU33" s="124"/>
      <c r="GBV33" s="124"/>
      <c r="GBW33" s="124"/>
      <c r="GBX33" s="124"/>
      <c r="GBY33" s="124"/>
      <c r="GBZ33" s="124"/>
      <c r="GCA33" s="124"/>
      <c r="GCB33" s="124"/>
      <c r="GCC33" s="124"/>
      <c r="GCD33" s="124"/>
      <c r="GCE33" s="124"/>
      <c r="GCF33" s="124"/>
      <c r="GCG33" s="124"/>
      <c r="GCH33" s="124"/>
      <c r="GCI33" s="124"/>
      <c r="GCJ33" s="124"/>
      <c r="GCK33" s="124"/>
      <c r="GCL33" s="124"/>
      <c r="GCM33" s="124"/>
      <c r="GCN33" s="124"/>
      <c r="GCO33" s="124"/>
      <c r="GCP33" s="124"/>
      <c r="GCQ33" s="124"/>
      <c r="GCR33" s="124"/>
      <c r="GCS33" s="124"/>
      <c r="GCT33" s="124"/>
      <c r="GCU33" s="124"/>
      <c r="GCV33" s="124"/>
      <c r="GCW33" s="124"/>
      <c r="GCX33" s="124"/>
      <c r="GCY33" s="124"/>
      <c r="GCZ33" s="124"/>
      <c r="GDA33" s="124"/>
      <c r="GDB33" s="124"/>
      <c r="GDC33" s="124"/>
      <c r="GDD33" s="124"/>
      <c r="GDE33" s="124"/>
      <c r="GDF33" s="124"/>
      <c r="GDG33" s="124"/>
      <c r="GDH33" s="124"/>
      <c r="GDI33" s="124"/>
      <c r="GDJ33" s="124"/>
      <c r="GDK33" s="124"/>
      <c r="GDL33" s="124"/>
      <c r="GDM33" s="124"/>
      <c r="GDN33" s="124"/>
      <c r="GDO33" s="124"/>
      <c r="GDP33" s="124"/>
      <c r="GDQ33" s="124"/>
      <c r="GDR33" s="124"/>
      <c r="GDS33" s="124"/>
      <c r="GDT33" s="124"/>
      <c r="GDU33" s="124"/>
      <c r="GDV33" s="124"/>
      <c r="GDW33" s="124"/>
      <c r="GDX33" s="124"/>
      <c r="GDY33" s="124"/>
      <c r="GDZ33" s="124"/>
      <c r="GEA33" s="124"/>
      <c r="GEB33" s="124"/>
      <c r="GEC33" s="124"/>
      <c r="GED33" s="124"/>
      <c r="GEE33" s="124"/>
      <c r="GEF33" s="124"/>
      <c r="GEG33" s="124"/>
      <c r="GEH33" s="124"/>
      <c r="GEI33" s="124"/>
      <c r="GEJ33" s="124"/>
      <c r="GEK33" s="124"/>
      <c r="GEL33" s="124"/>
      <c r="GEM33" s="124"/>
      <c r="GEN33" s="124"/>
      <c r="GEO33" s="124"/>
      <c r="GEP33" s="124"/>
      <c r="GEQ33" s="124"/>
      <c r="GER33" s="124"/>
      <c r="GES33" s="124"/>
      <c r="GET33" s="124"/>
      <c r="GEU33" s="124"/>
      <c r="GEV33" s="124"/>
      <c r="GEW33" s="124"/>
      <c r="GEX33" s="124"/>
      <c r="GEY33" s="124"/>
      <c r="GEZ33" s="124"/>
      <c r="GFA33" s="124"/>
      <c r="GFB33" s="124"/>
      <c r="GFC33" s="124"/>
      <c r="GFD33" s="124"/>
      <c r="GFE33" s="124"/>
      <c r="GFF33" s="124"/>
      <c r="GFG33" s="124"/>
      <c r="GFH33" s="124"/>
      <c r="GFI33" s="124"/>
      <c r="GFJ33" s="124"/>
      <c r="GFK33" s="124"/>
      <c r="GFL33" s="124"/>
      <c r="GFM33" s="124"/>
      <c r="GFN33" s="124"/>
      <c r="GFO33" s="124"/>
      <c r="GFP33" s="124"/>
      <c r="GFQ33" s="124"/>
      <c r="GFR33" s="124"/>
      <c r="GFS33" s="124"/>
      <c r="GFT33" s="124"/>
      <c r="GFU33" s="124"/>
      <c r="GFV33" s="124"/>
      <c r="GFW33" s="124"/>
      <c r="GFX33" s="124"/>
      <c r="GFY33" s="124"/>
      <c r="GFZ33" s="124"/>
      <c r="GGA33" s="124"/>
      <c r="GGB33" s="124"/>
      <c r="GGC33" s="124"/>
      <c r="GGD33" s="124"/>
      <c r="GGE33" s="124"/>
      <c r="GGF33" s="124"/>
      <c r="GGG33" s="124"/>
      <c r="GGH33" s="124"/>
      <c r="GGI33" s="124"/>
      <c r="GGJ33" s="124"/>
      <c r="GGK33" s="124"/>
      <c r="GGL33" s="124"/>
      <c r="GGM33" s="124"/>
      <c r="GGN33" s="124"/>
      <c r="GGO33" s="124"/>
      <c r="GGP33" s="124"/>
      <c r="GGQ33" s="124"/>
      <c r="GGR33" s="124"/>
      <c r="GGS33" s="124"/>
      <c r="GGT33" s="124"/>
      <c r="GGU33" s="124"/>
      <c r="GGV33" s="124"/>
      <c r="GGW33" s="124"/>
      <c r="GGX33" s="124"/>
      <c r="GGY33" s="124"/>
      <c r="GGZ33" s="124"/>
      <c r="GHA33" s="124"/>
      <c r="GHB33" s="124"/>
      <c r="GHC33" s="124"/>
      <c r="GHD33" s="124"/>
      <c r="GHE33" s="124"/>
      <c r="GHF33" s="124"/>
      <c r="GHG33" s="124"/>
      <c r="GHH33" s="124"/>
      <c r="GHI33" s="124"/>
      <c r="GHJ33" s="124"/>
      <c r="GHK33" s="124"/>
      <c r="GHL33" s="124"/>
      <c r="GHM33" s="124"/>
      <c r="GHN33" s="124"/>
      <c r="GHO33" s="124"/>
      <c r="GHP33" s="124"/>
      <c r="GHQ33" s="124"/>
      <c r="GHR33" s="124"/>
      <c r="GHS33" s="124"/>
      <c r="GHT33" s="124"/>
      <c r="GHU33" s="124"/>
      <c r="GHV33" s="124"/>
      <c r="GHW33" s="124"/>
      <c r="GHX33" s="124"/>
      <c r="GHY33" s="124"/>
      <c r="GHZ33" s="124"/>
      <c r="GIA33" s="124"/>
      <c r="GIB33" s="124"/>
      <c r="GIC33" s="124"/>
      <c r="GID33" s="124"/>
      <c r="GIE33" s="124"/>
      <c r="GIF33" s="124"/>
      <c r="GIG33" s="124"/>
      <c r="GIH33" s="124"/>
      <c r="GII33" s="124"/>
      <c r="GIJ33" s="124"/>
      <c r="GIK33" s="124"/>
      <c r="GIL33" s="124"/>
      <c r="GIM33" s="124"/>
      <c r="GIN33" s="124"/>
      <c r="GIO33" s="124"/>
      <c r="GIP33" s="124"/>
      <c r="GIQ33" s="124"/>
      <c r="GIR33" s="124"/>
      <c r="GIS33" s="124"/>
      <c r="GIT33" s="124"/>
      <c r="GIU33" s="124"/>
      <c r="GIV33" s="124"/>
      <c r="GIW33" s="124"/>
      <c r="GIX33" s="124"/>
      <c r="GIY33" s="124"/>
      <c r="GIZ33" s="124"/>
      <c r="GJA33" s="124"/>
      <c r="GJB33" s="124"/>
      <c r="GJC33" s="124"/>
      <c r="GJD33" s="124"/>
      <c r="GJE33" s="124"/>
      <c r="GJF33" s="124"/>
      <c r="GJG33" s="124"/>
      <c r="GJH33" s="124"/>
      <c r="GJI33" s="124"/>
      <c r="GJJ33" s="124"/>
      <c r="GJK33" s="124"/>
      <c r="GJL33" s="124"/>
      <c r="GJM33" s="124"/>
      <c r="GJN33" s="124"/>
      <c r="GJO33" s="124"/>
      <c r="GJP33" s="124"/>
      <c r="GJQ33" s="124"/>
      <c r="GJR33" s="124"/>
      <c r="GJS33" s="124"/>
      <c r="GJT33" s="124"/>
      <c r="GJU33" s="124"/>
      <c r="GJV33" s="124"/>
      <c r="GJW33" s="124"/>
      <c r="GJX33" s="124"/>
      <c r="GJY33" s="124"/>
      <c r="GJZ33" s="124"/>
      <c r="GKA33" s="124"/>
      <c r="GKB33" s="124"/>
      <c r="GKC33" s="124"/>
      <c r="GKD33" s="124"/>
      <c r="GKE33" s="124"/>
      <c r="GKF33" s="124"/>
      <c r="GKG33" s="124"/>
      <c r="GKH33" s="124"/>
      <c r="GKI33" s="124"/>
      <c r="GKJ33" s="124"/>
      <c r="GKK33" s="124"/>
      <c r="GKL33" s="124"/>
      <c r="GKM33" s="124"/>
      <c r="GKN33" s="124"/>
      <c r="GKO33" s="124"/>
      <c r="GKP33" s="124"/>
      <c r="GKQ33" s="124"/>
      <c r="GKR33" s="124"/>
      <c r="GKS33" s="124"/>
      <c r="GKT33" s="124"/>
      <c r="GKU33" s="124"/>
      <c r="GKV33" s="124"/>
      <c r="GKW33" s="124"/>
      <c r="GKX33" s="124"/>
      <c r="GKY33" s="124"/>
      <c r="GKZ33" s="124"/>
      <c r="GLA33" s="124"/>
      <c r="GLB33" s="124"/>
      <c r="GLC33" s="124"/>
      <c r="GLD33" s="124"/>
      <c r="GLE33" s="124"/>
      <c r="GLF33" s="124"/>
      <c r="GLG33" s="124"/>
      <c r="GLH33" s="124"/>
      <c r="GLI33" s="124"/>
      <c r="GLJ33" s="124"/>
      <c r="GLK33" s="124"/>
      <c r="GLL33" s="124"/>
      <c r="GLM33" s="124"/>
      <c r="GLN33" s="124"/>
      <c r="GLO33" s="124"/>
      <c r="GLP33" s="124"/>
      <c r="GLQ33" s="124"/>
      <c r="GLR33" s="124"/>
      <c r="GLS33" s="124"/>
      <c r="GLT33" s="124"/>
      <c r="GLU33" s="124"/>
      <c r="GLV33" s="124"/>
      <c r="GLW33" s="124"/>
      <c r="GLX33" s="124"/>
      <c r="GLY33" s="124"/>
      <c r="GLZ33" s="124"/>
      <c r="GMA33" s="124"/>
      <c r="GMB33" s="124"/>
      <c r="GMC33" s="124"/>
      <c r="GMD33" s="124"/>
      <c r="GME33" s="124"/>
      <c r="GMF33" s="124"/>
      <c r="GMG33" s="124"/>
      <c r="GMH33" s="124"/>
      <c r="GMI33" s="124"/>
      <c r="GMJ33" s="124"/>
      <c r="GMK33" s="124"/>
      <c r="GML33" s="124"/>
      <c r="GMM33" s="124"/>
      <c r="GMN33" s="124"/>
      <c r="GMO33" s="124"/>
      <c r="GMP33" s="124"/>
      <c r="GMQ33" s="124"/>
      <c r="GMR33" s="124"/>
      <c r="GMS33" s="124"/>
      <c r="GMT33" s="124"/>
      <c r="GMU33" s="124"/>
      <c r="GMV33" s="124"/>
      <c r="GMW33" s="124"/>
      <c r="GMX33" s="124"/>
      <c r="GMY33" s="124"/>
      <c r="GMZ33" s="124"/>
      <c r="GNA33" s="124"/>
      <c r="GNB33" s="124"/>
      <c r="GNC33" s="124"/>
      <c r="GND33" s="124"/>
      <c r="GNE33" s="124"/>
      <c r="GNF33" s="124"/>
      <c r="GNG33" s="124"/>
      <c r="GNH33" s="124"/>
      <c r="GNI33" s="124"/>
      <c r="GNJ33" s="124"/>
      <c r="GNK33" s="124"/>
      <c r="GNL33" s="124"/>
      <c r="GNM33" s="124"/>
      <c r="GNN33" s="124"/>
      <c r="GNO33" s="124"/>
      <c r="GNP33" s="124"/>
      <c r="GNQ33" s="124"/>
      <c r="GNR33" s="124"/>
      <c r="GNS33" s="124"/>
      <c r="GNT33" s="124"/>
      <c r="GNU33" s="124"/>
      <c r="GNV33" s="124"/>
      <c r="GNW33" s="124"/>
      <c r="GNX33" s="124"/>
      <c r="GNY33" s="124"/>
      <c r="GNZ33" s="124"/>
      <c r="GOA33" s="124"/>
      <c r="GOB33" s="124"/>
      <c r="GOC33" s="124"/>
      <c r="GOD33" s="124"/>
      <c r="GOE33" s="124"/>
      <c r="GOF33" s="124"/>
      <c r="GOG33" s="124"/>
      <c r="GOH33" s="124"/>
      <c r="GOI33" s="124"/>
      <c r="GOJ33" s="124"/>
      <c r="GOK33" s="124"/>
      <c r="GOL33" s="124"/>
      <c r="GOM33" s="124"/>
      <c r="GON33" s="124"/>
      <c r="GOO33" s="124"/>
      <c r="GOP33" s="124"/>
      <c r="GOQ33" s="124"/>
      <c r="GOR33" s="124"/>
      <c r="GOS33" s="124"/>
      <c r="GOT33" s="124"/>
      <c r="GOU33" s="124"/>
      <c r="GOV33" s="124"/>
      <c r="GOW33" s="124"/>
      <c r="GOX33" s="124"/>
      <c r="GOY33" s="124"/>
      <c r="GOZ33" s="124"/>
      <c r="GPA33" s="124"/>
      <c r="GPB33" s="124"/>
      <c r="GPC33" s="124"/>
      <c r="GPD33" s="124"/>
      <c r="GPE33" s="124"/>
      <c r="GPF33" s="124"/>
      <c r="GPG33" s="124"/>
      <c r="GPH33" s="124"/>
      <c r="GPI33" s="124"/>
      <c r="GPJ33" s="124"/>
      <c r="GPK33" s="124"/>
      <c r="GPL33" s="124"/>
      <c r="GPM33" s="124"/>
      <c r="GPN33" s="124"/>
      <c r="GPO33" s="124"/>
      <c r="GPP33" s="124"/>
      <c r="GPQ33" s="124"/>
      <c r="GPR33" s="124"/>
      <c r="GPS33" s="124"/>
      <c r="GPT33" s="124"/>
      <c r="GPU33" s="124"/>
      <c r="GPV33" s="124"/>
      <c r="GPW33" s="124"/>
      <c r="GPX33" s="124"/>
      <c r="GPY33" s="124"/>
      <c r="GPZ33" s="124"/>
      <c r="GQA33" s="124"/>
      <c r="GQB33" s="124"/>
      <c r="GQC33" s="124"/>
      <c r="GQD33" s="124"/>
      <c r="GQE33" s="124"/>
      <c r="GQF33" s="124"/>
      <c r="GQG33" s="124"/>
      <c r="GQH33" s="124"/>
      <c r="GQI33" s="124"/>
      <c r="GQJ33" s="124"/>
      <c r="GQK33" s="124"/>
      <c r="GQL33" s="124"/>
      <c r="GQM33" s="124"/>
      <c r="GQN33" s="124"/>
      <c r="GQO33" s="124"/>
      <c r="GQP33" s="124"/>
      <c r="GQQ33" s="124"/>
      <c r="GQR33" s="124"/>
      <c r="GQS33" s="124"/>
      <c r="GQT33" s="124"/>
      <c r="GQU33" s="124"/>
      <c r="GQV33" s="124"/>
      <c r="GQW33" s="124"/>
      <c r="GQX33" s="124"/>
      <c r="GQY33" s="124"/>
      <c r="GQZ33" s="124"/>
      <c r="GRA33" s="124"/>
      <c r="GRB33" s="124"/>
      <c r="GRC33" s="124"/>
      <c r="GRD33" s="124"/>
      <c r="GRE33" s="124"/>
      <c r="GRF33" s="124"/>
      <c r="GRG33" s="124"/>
      <c r="GRH33" s="124"/>
      <c r="GRI33" s="124"/>
      <c r="GRJ33" s="124"/>
      <c r="GRK33" s="124"/>
      <c r="GRL33" s="124"/>
      <c r="GRM33" s="124"/>
      <c r="GRN33" s="124"/>
      <c r="GRO33" s="124"/>
      <c r="GRP33" s="124"/>
      <c r="GRQ33" s="124"/>
      <c r="GRR33" s="124"/>
      <c r="GRS33" s="124"/>
      <c r="GRT33" s="124"/>
      <c r="GRU33" s="124"/>
      <c r="GRV33" s="124"/>
      <c r="GRW33" s="124"/>
      <c r="GRX33" s="124"/>
      <c r="GRY33" s="124"/>
      <c r="GRZ33" s="124"/>
      <c r="GSA33" s="124"/>
      <c r="GSB33" s="124"/>
      <c r="GSC33" s="124"/>
      <c r="GSD33" s="124"/>
      <c r="GSE33" s="124"/>
      <c r="GSF33" s="124"/>
      <c r="GSG33" s="124"/>
      <c r="GSH33" s="124"/>
      <c r="GSI33" s="124"/>
      <c r="GSJ33" s="124"/>
      <c r="GSK33" s="124"/>
      <c r="GSL33" s="124"/>
      <c r="GSM33" s="124"/>
      <c r="GSN33" s="124"/>
      <c r="GSO33" s="124"/>
      <c r="GSP33" s="124"/>
      <c r="GSQ33" s="124"/>
      <c r="GSR33" s="124"/>
      <c r="GSS33" s="124"/>
      <c r="GST33" s="124"/>
      <c r="GSU33" s="124"/>
      <c r="GSV33" s="124"/>
      <c r="GSW33" s="124"/>
      <c r="GSX33" s="124"/>
      <c r="GSY33" s="124"/>
      <c r="GSZ33" s="124"/>
      <c r="GTA33" s="124"/>
      <c r="GTB33" s="124"/>
      <c r="GTC33" s="124"/>
      <c r="GTD33" s="124"/>
      <c r="GTE33" s="124"/>
      <c r="GTF33" s="124"/>
      <c r="GTG33" s="124"/>
      <c r="GTH33" s="124"/>
      <c r="GTI33" s="124"/>
      <c r="GTJ33" s="124"/>
      <c r="GTK33" s="124"/>
      <c r="GTL33" s="124"/>
      <c r="GTM33" s="124"/>
      <c r="GTN33" s="124"/>
      <c r="GTO33" s="124"/>
      <c r="GTP33" s="124"/>
      <c r="GTQ33" s="124"/>
      <c r="GTR33" s="124"/>
      <c r="GTS33" s="124"/>
      <c r="GTT33" s="124"/>
      <c r="GTU33" s="124"/>
      <c r="GTV33" s="124"/>
      <c r="GTW33" s="124"/>
      <c r="GTX33" s="124"/>
      <c r="GTY33" s="124"/>
      <c r="GTZ33" s="124"/>
      <c r="GUA33" s="124"/>
      <c r="GUB33" s="124"/>
      <c r="GUC33" s="124"/>
      <c r="GUD33" s="124"/>
      <c r="GUE33" s="124"/>
      <c r="GUF33" s="124"/>
      <c r="GUG33" s="124"/>
      <c r="GUH33" s="124"/>
      <c r="GUI33" s="124"/>
      <c r="GUJ33" s="124"/>
      <c r="GUK33" s="124"/>
      <c r="GUL33" s="124"/>
      <c r="GUM33" s="124"/>
      <c r="GUN33" s="124"/>
      <c r="GUO33" s="124"/>
      <c r="GUP33" s="124"/>
      <c r="GUQ33" s="124"/>
      <c r="GUR33" s="124"/>
      <c r="GUS33" s="124"/>
      <c r="GUT33" s="124"/>
      <c r="GUU33" s="124"/>
      <c r="GUV33" s="124"/>
      <c r="GUW33" s="124"/>
      <c r="GUX33" s="124"/>
      <c r="GUY33" s="124"/>
      <c r="GUZ33" s="124"/>
      <c r="GVA33" s="124"/>
      <c r="GVB33" s="124"/>
      <c r="GVC33" s="124"/>
      <c r="GVD33" s="124"/>
      <c r="GVE33" s="124"/>
      <c r="GVF33" s="124"/>
      <c r="GVG33" s="124"/>
      <c r="GVH33" s="124"/>
      <c r="GVI33" s="124"/>
      <c r="GVJ33" s="124"/>
      <c r="GVK33" s="124"/>
      <c r="GVL33" s="124"/>
      <c r="GVM33" s="124"/>
      <c r="GVN33" s="124"/>
      <c r="GVO33" s="124"/>
      <c r="GVP33" s="124"/>
      <c r="GVQ33" s="124"/>
      <c r="GVR33" s="124"/>
      <c r="GVS33" s="124"/>
      <c r="GVT33" s="124"/>
      <c r="GVU33" s="124"/>
      <c r="GVV33" s="124"/>
      <c r="GVW33" s="124"/>
      <c r="GVX33" s="124"/>
      <c r="GVY33" s="124"/>
      <c r="GVZ33" s="124"/>
      <c r="GWA33" s="124"/>
      <c r="GWB33" s="124"/>
      <c r="GWC33" s="124"/>
      <c r="GWD33" s="124"/>
      <c r="GWE33" s="124"/>
      <c r="GWF33" s="124"/>
      <c r="GWG33" s="124"/>
      <c r="GWH33" s="124"/>
      <c r="GWI33" s="124"/>
      <c r="GWJ33" s="124"/>
      <c r="GWK33" s="124"/>
      <c r="GWL33" s="124"/>
      <c r="GWM33" s="124"/>
      <c r="GWN33" s="124"/>
      <c r="GWO33" s="124"/>
      <c r="GWP33" s="124"/>
      <c r="GWQ33" s="124"/>
      <c r="GWR33" s="124"/>
      <c r="GWS33" s="124"/>
      <c r="GWT33" s="124"/>
      <c r="GWU33" s="124"/>
      <c r="GWV33" s="124"/>
      <c r="GWW33" s="124"/>
      <c r="GWX33" s="124"/>
      <c r="GWY33" s="124"/>
      <c r="GWZ33" s="124"/>
      <c r="GXA33" s="124"/>
      <c r="GXB33" s="124"/>
      <c r="GXC33" s="124"/>
      <c r="GXD33" s="124"/>
      <c r="GXE33" s="124"/>
      <c r="GXF33" s="124"/>
      <c r="GXG33" s="124"/>
      <c r="GXH33" s="124"/>
      <c r="GXI33" s="124"/>
      <c r="GXJ33" s="124"/>
      <c r="GXK33" s="124"/>
      <c r="GXL33" s="124"/>
      <c r="GXM33" s="124"/>
      <c r="GXN33" s="124"/>
      <c r="GXO33" s="124"/>
      <c r="GXP33" s="124"/>
      <c r="GXQ33" s="124"/>
      <c r="GXR33" s="124"/>
      <c r="GXS33" s="124"/>
      <c r="GXT33" s="124"/>
      <c r="GXU33" s="124"/>
      <c r="GXV33" s="124"/>
      <c r="GXW33" s="124"/>
      <c r="GXX33" s="124"/>
      <c r="GXY33" s="124"/>
      <c r="GXZ33" s="124"/>
      <c r="GYA33" s="124"/>
      <c r="GYB33" s="124"/>
      <c r="GYC33" s="124"/>
      <c r="GYD33" s="124"/>
      <c r="GYE33" s="124"/>
      <c r="GYF33" s="124"/>
      <c r="GYG33" s="124"/>
      <c r="GYH33" s="124"/>
      <c r="GYI33" s="124"/>
      <c r="GYJ33" s="124"/>
      <c r="GYK33" s="124"/>
      <c r="GYL33" s="124"/>
      <c r="GYM33" s="124"/>
      <c r="GYN33" s="124"/>
      <c r="GYO33" s="124"/>
      <c r="GYP33" s="124"/>
      <c r="GYQ33" s="124"/>
      <c r="GYR33" s="124"/>
      <c r="GYS33" s="124"/>
      <c r="GYT33" s="124"/>
      <c r="GYU33" s="124"/>
      <c r="GYV33" s="124"/>
      <c r="GYW33" s="124"/>
      <c r="GYX33" s="124"/>
      <c r="GYY33" s="124"/>
      <c r="GYZ33" s="124"/>
      <c r="GZA33" s="124"/>
      <c r="GZB33" s="124"/>
      <c r="GZC33" s="124"/>
      <c r="GZD33" s="124"/>
      <c r="GZE33" s="124"/>
      <c r="GZF33" s="124"/>
      <c r="GZG33" s="124"/>
      <c r="GZH33" s="124"/>
      <c r="GZI33" s="124"/>
      <c r="GZJ33" s="124"/>
      <c r="GZK33" s="124"/>
      <c r="GZL33" s="124"/>
      <c r="GZM33" s="124"/>
      <c r="GZN33" s="124"/>
      <c r="GZO33" s="124"/>
      <c r="GZP33" s="124"/>
      <c r="GZQ33" s="124"/>
      <c r="GZR33" s="124"/>
      <c r="GZS33" s="124"/>
      <c r="GZT33" s="124"/>
      <c r="GZU33" s="124"/>
      <c r="GZV33" s="124"/>
      <c r="GZW33" s="124"/>
      <c r="GZX33" s="124"/>
      <c r="GZY33" s="124"/>
      <c r="GZZ33" s="124"/>
      <c r="HAA33" s="124"/>
      <c r="HAB33" s="124"/>
      <c r="HAC33" s="124"/>
      <c r="HAD33" s="124"/>
      <c r="HAE33" s="124"/>
      <c r="HAF33" s="124"/>
      <c r="HAG33" s="124"/>
      <c r="HAH33" s="124"/>
      <c r="HAI33" s="124"/>
      <c r="HAJ33" s="124"/>
      <c r="HAK33" s="124"/>
      <c r="HAL33" s="124"/>
      <c r="HAM33" s="124"/>
      <c r="HAN33" s="124"/>
      <c r="HAO33" s="124"/>
      <c r="HAP33" s="124"/>
      <c r="HAQ33" s="124"/>
      <c r="HAR33" s="124"/>
      <c r="HAS33" s="124"/>
      <c r="HAT33" s="124"/>
      <c r="HAU33" s="124"/>
      <c r="HAV33" s="124"/>
      <c r="HAW33" s="124"/>
      <c r="HAX33" s="124"/>
      <c r="HAY33" s="124"/>
      <c r="HAZ33" s="124"/>
      <c r="HBA33" s="124"/>
      <c r="HBB33" s="124"/>
      <c r="HBC33" s="124"/>
      <c r="HBD33" s="124"/>
      <c r="HBE33" s="124"/>
      <c r="HBF33" s="124"/>
      <c r="HBG33" s="124"/>
      <c r="HBH33" s="124"/>
      <c r="HBI33" s="124"/>
      <c r="HBJ33" s="124"/>
      <c r="HBK33" s="124"/>
      <c r="HBL33" s="124"/>
      <c r="HBM33" s="124"/>
      <c r="HBN33" s="124"/>
      <c r="HBO33" s="124"/>
      <c r="HBP33" s="124"/>
      <c r="HBQ33" s="124"/>
      <c r="HBR33" s="124"/>
      <c r="HBS33" s="124"/>
      <c r="HBT33" s="124"/>
      <c r="HBU33" s="124"/>
      <c r="HBV33" s="124"/>
      <c r="HBW33" s="124"/>
      <c r="HBX33" s="124"/>
      <c r="HBY33" s="124"/>
      <c r="HBZ33" s="124"/>
      <c r="HCA33" s="124"/>
      <c r="HCB33" s="124"/>
      <c r="HCC33" s="124"/>
      <c r="HCD33" s="124"/>
      <c r="HCE33" s="124"/>
      <c r="HCF33" s="124"/>
      <c r="HCG33" s="124"/>
      <c r="HCH33" s="124"/>
      <c r="HCI33" s="124"/>
      <c r="HCJ33" s="124"/>
      <c r="HCK33" s="124"/>
      <c r="HCL33" s="124"/>
      <c r="HCM33" s="124"/>
      <c r="HCN33" s="124"/>
      <c r="HCO33" s="124"/>
      <c r="HCP33" s="124"/>
      <c r="HCQ33" s="124"/>
      <c r="HCR33" s="124"/>
      <c r="HCS33" s="124"/>
      <c r="HCT33" s="124"/>
      <c r="HCU33" s="124"/>
      <c r="HCV33" s="124"/>
      <c r="HCW33" s="124"/>
      <c r="HCX33" s="124"/>
      <c r="HCY33" s="124"/>
      <c r="HCZ33" s="124"/>
      <c r="HDA33" s="124"/>
      <c r="HDB33" s="124"/>
      <c r="HDC33" s="124"/>
      <c r="HDD33" s="124"/>
      <c r="HDE33" s="124"/>
      <c r="HDF33" s="124"/>
      <c r="HDG33" s="124"/>
      <c r="HDH33" s="124"/>
      <c r="HDI33" s="124"/>
      <c r="HDJ33" s="124"/>
      <c r="HDK33" s="124"/>
      <c r="HDL33" s="124"/>
      <c r="HDM33" s="124"/>
      <c r="HDN33" s="124"/>
      <c r="HDO33" s="124"/>
      <c r="HDP33" s="124"/>
      <c r="HDQ33" s="124"/>
      <c r="HDR33" s="124"/>
      <c r="HDS33" s="124"/>
      <c r="HDT33" s="124"/>
      <c r="HDU33" s="124"/>
      <c r="HDV33" s="124"/>
      <c r="HDW33" s="124"/>
      <c r="HDX33" s="124"/>
      <c r="HDY33" s="124"/>
      <c r="HDZ33" s="124"/>
      <c r="HEA33" s="124"/>
      <c r="HEB33" s="124"/>
      <c r="HEC33" s="124"/>
      <c r="HED33" s="124"/>
      <c r="HEE33" s="124"/>
      <c r="HEF33" s="124"/>
      <c r="HEG33" s="124"/>
      <c r="HEH33" s="124"/>
      <c r="HEI33" s="124"/>
      <c r="HEJ33" s="124"/>
      <c r="HEK33" s="124"/>
      <c r="HEL33" s="124"/>
      <c r="HEM33" s="124"/>
      <c r="HEN33" s="124"/>
      <c r="HEO33" s="124"/>
      <c r="HEP33" s="124"/>
      <c r="HEQ33" s="124"/>
      <c r="HER33" s="124"/>
      <c r="HES33" s="124"/>
      <c r="HET33" s="124"/>
      <c r="HEU33" s="124"/>
      <c r="HEV33" s="124"/>
      <c r="HEW33" s="124"/>
      <c r="HEX33" s="124"/>
      <c r="HEY33" s="124"/>
      <c r="HEZ33" s="124"/>
      <c r="HFA33" s="124"/>
      <c r="HFB33" s="124"/>
      <c r="HFC33" s="124"/>
      <c r="HFD33" s="124"/>
      <c r="HFE33" s="124"/>
      <c r="HFF33" s="124"/>
      <c r="HFG33" s="124"/>
      <c r="HFH33" s="124"/>
      <c r="HFI33" s="124"/>
      <c r="HFJ33" s="124"/>
      <c r="HFK33" s="124"/>
      <c r="HFL33" s="124"/>
      <c r="HFM33" s="124"/>
      <c r="HFN33" s="124"/>
      <c r="HFO33" s="124"/>
      <c r="HFP33" s="124"/>
      <c r="HFQ33" s="124"/>
      <c r="HFR33" s="124"/>
      <c r="HFS33" s="124"/>
      <c r="HFT33" s="124"/>
      <c r="HFU33" s="124"/>
      <c r="HFV33" s="124"/>
      <c r="HFW33" s="124"/>
      <c r="HFX33" s="124"/>
      <c r="HFY33" s="124"/>
      <c r="HFZ33" s="124"/>
      <c r="HGA33" s="124"/>
      <c r="HGB33" s="124"/>
      <c r="HGC33" s="124"/>
      <c r="HGD33" s="124"/>
      <c r="HGE33" s="124"/>
      <c r="HGF33" s="124"/>
      <c r="HGG33" s="124"/>
      <c r="HGH33" s="124"/>
      <c r="HGI33" s="124"/>
      <c r="HGJ33" s="124"/>
      <c r="HGK33" s="124"/>
      <c r="HGL33" s="124"/>
      <c r="HGM33" s="124"/>
      <c r="HGN33" s="124"/>
      <c r="HGO33" s="124"/>
      <c r="HGP33" s="124"/>
      <c r="HGQ33" s="124"/>
      <c r="HGR33" s="124"/>
      <c r="HGS33" s="124"/>
      <c r="HGT33" s="124"/>
      <c r="HGU33" s="124"/>
      <c r="HGV33" s="124"/>
      <c r="HGW33" s="124"/>
      <c r="HGX33" s="124"/>
      <c r="HGY33" s="124"/>
      <c r="HGZ33" s="124"/>
      <c r="HHA33" s="124"/>
      <c r="HHB33" s="124"/>
      <c r="HHC33" s="124"/>
      <c r="HHD33" s="124"/>
      <c r="HHE33" s="124"/>
      <c r="HHF33" s="124"/>
      <c r="HHG33" s="124"/>
      <c r="HHH33" s="124"/>
      <c r="HHI33" s="124"/>
      <c r="HHJ33" s="124"/>
      <c r="HHK33" s="124"/>
      <c r="HHL33" s="124"/>
      <c r="HHM33" s="124"/>
      <c r="HHN33" s="124"/>
      <c r="HHO33" s="124"/>
      <c r="HHP33" s="124"/>
      <c r="HHQ33" s="124"/>
      <c r="HHR33" s="124"/>
      <c r="HHS33" s="124"/>
      <c r="HHT33" s="124"/>
      <c r="HHU33" s="124"/>
      <c r="HHV33" s="124"/>
      <c r="HHW33" s="124"/>
      <c r="HHX33" s="124"/>
      <c r="HHY33" s="124"/>
      <c r="HHZ33" s="124"/>
      <c r="HIA33" s="124"/>
      <c r="HIB33" s="124"/>
      <c r="HIC33" s="124"/>
      <c r="HID33" s="124"/>
      <c r="HIE33" s="124"/>
      <c r="HIF33" s="124"/>
      <c r="HIG33" s="124"/>
      <c r="HIH33" s="124"/>
      <c r="HII33" s="124"/>
      <c r="HIJ33" s="124"/>
      <c r="HIK33" s="124"/>
      <c r="HIL33" s="124"/>
      <c r="HIM33" s="124"/>
      <c r="HIN33" s="124"/>
      <c r="HIO33" s="124"/>
      <c r="HIP33" s="124"/>
      <c r="HIQ33" s="124"/>
      <c r="HIR33" s="124"/>
      <c r="HIS33" s="124"/>
      <c r="HIT33" s="124"/>
      <c r="HIU33" s="124"/>
      <c r="HIV33" s="124"/>
      <c r="HIW33" s="124"/>
      <c r="HIX33" s="124"/>
      <c r="HIY33" s="124"/>
      <c r="HIZ33" s="124"/>
      <c r="HJA33" s="124"/>
      <c r="HJB33" s="124"/>
      <c r="HJC33" s="124"/>
      <c r="HJD33" s="124"/>
      <c r="HJE33" s="124"/>
      <c r="HJF33" s="124"/>
      <c r="HJG33" s="124"/>
      <c r="HJH33" s="124"/>
      <c r="HJI33" s="124"/>
      <c r="HJJ33" s="124"/>
      <c r="HJK33" s="124"/>
      <c r="HJL33" s="124"/>
      <c r="HJM33" s="124"/>
      <c r="HJN33" s="124"/>
      <c r="HJO33" s="124"/>
      <c r="HJP33" s="124"/>
      <c r="HJQ33" s="124"/>
      <c r="HJR33" s="124"/>
      <c r="HJS33" s="124"/>
      <c r="HJT33" s="124"/>
      <c r="HJU33" s="124"/>
      <c r="HJV33" s="124"/>
      <c r="HJW33" s="124"/>
      <c r="HJX33" s="124"/>
      <c r="HJY33" s="124"/>
      <c r="HJZ33" s="124"/>
      <c r="HKA33" s="124"/>
      <c r="HKB33" s="124"/>
      <c r="HKC33" s="124"/>
      <c r="HKD33" s="124"/>
      <c r="HKE33" s="124"/>
      <c r="HKF33" s="124"/>
      <c r="HKG33" s="124"/>
      <c r="HKH33" s="124"/>
      <c r="HKI33" s="124"/>
      <c r="HKJ33" s="124"/>
      <c r="HKK33" s="124"/>
      <c r="HKL33" s="124"/>
      <c r="HKM33" s="124"/>
      <c r="HKN33" s="124"/>
      <c r="HKO33" s="124"/>
      <c r="HKP33" s="124"/>
      <c r="HKQ33" s="124"/>
      <c r="HKR33" s="124"/>
      <c r="HKS33" s="124"/>
      <c r="HKT33" s="124"/>
      <c r="HKU33" s="124"/>
      <c r="HKV33" s="124"/>
      <c r="HKW33" s="124"/>
      <c r="HKX33" s="124"/>
      <c r="HKY33" s="124"/>
      <c r="HKZ33" s="124"/>
      <c r="HLA33" s="124"/>
      <c r="HLB33" s="124"/>
      <c r="HLC33" s="124"/>
      <c r="HLD33" s="124"/>
      <c r="HLE33" s="124"/>
      <c r="HLF33" s="124"/>
      <c r="HLG33" s="124"/>
      <c r="HLH33" s="124"/>
      <c r="HLI33" s="124"/>
      <c r="HLJ33" s="124"/>
      <c r="HLK33" s="124"/>
      <c r="HLL33" s="124"/>
      <c r="HLM33" s="124"/>
      <c r="HLN33" s="124"/>
      <c r="HLO33" s="124"/>
      <c r="HLP33" s="124"/>
      <c r="HLQ33" s="124"/>
      <c r="HLR33" s="124"/>
      <c r="HLS33" s="124"/>
      <c r="HLT33" s="124"/>
      <c r="HLU33" s="124"/>
      <c r="HLV33" s="124"/>
      <c r="HLW33" s="124"/>
      <c r="HLX33" s="124"/>
      <c r="HLY33" s="124"/>
      <c r="HLZ33" s="124"/>
      <c r="HMA33" s="124"/>
      <c r="HMB33" s="124"/>
      <c r="HMC33" s="124"/>
      <c r="HMD33" s="124"/>
      <c r="HME33" s="124"/>
      <c r="HMF33" s="124"/>
      <c r="HMG33" s="124"/>
      <c r="HMH33" s="124"/>
      <c r="HMI33" s="124"/>
      <c r="HMJ33" s="124"/>
      <c r="HMK33" s="124"/>
      <c r="HML33" s="124"/>
      <c r="HMM33" s="124"/>
      <c r="HMN33" s="124"/>
      <c r="HMO33" s="124"/>
      <c r="HMP33" s="124"/>
      <c r="HMQ33" s="124"/>
      <c r="HMR33" s="124"/>
      <c r="HMS33" s="124"/>
      <c r="HMT33" s="124"/>
      <c r="HMU33" s="124"/>
      <c r="HMV33" s="124"/>
      <c r="HMW33" s="124"/>
      <c r="HMX33" s="124"/>
      <c r="HMY33" s="124"/>
      <c r="HMZ33" s="124"/>
      <c r="HNA33" s="124"/>
      <c r="HNB33" s="124"/>
      <c r="HNC33" s="124"/>
      <c r="HND33" s="124"/>
      <c r="HNE33" s="124"/>
      <c r="HNF33" s="124"/>
      <c r="HNG33" s="124"/>
      <c r="HNH33" s="124"/>
      <c r="HNI33" s="124"/>
      <c r="HNJ33" s="124"/>
      <c r="HNK33" s="124"/>
      <c r="HNL33" s="124"/>
      <c r="HNM33" s="124"/>
      <c r="HNN33" s="124"/>
      <c r="HNO33" s="124"/>
      <c r="HNP33" s="124"/>
      <c r="HNQ33" s="124"/>
      <c r="HNR33" s="124"/>
      <c r="HNS33" s="124"/>
      <c r="HNT33" s="124"/>
      <c r="HNU33" s="124"/>
      <c r="HNV33" s="124"/>
      <c r="HNW33" s="124"/>
      <c r="HNX33" s="124"/>
      <c r="HNY33" s="124"/>
      <c r="HNZ33" s="124"/>
      <c r="HOA33" s="124"/>
      <c r="HOB33" s="124"/>
      <c r="HOC33" s="124"/>
      <c r="HOD33" s="124"/>
      <c r="HOE33" s="124"/>
      <c r="HOF33" s="124"/>
      <c r="HOG33" s="124"/>
      <c r="HOH33" s="124"/>
      <c r="HOI33" s="124"/>
      <c r="HOJ33" s="124"/>
      <c r="HOK33" s="124"/>
      <c r="HOL33" s="124"/>
      <c r="HOM33" s="124"/>
      <c r="HON33" s="124"/>
      <c r="HOO33" s="124"/>
      <c r="HOP33" s="124"/>
      <c r="HOQ33" s="124"/>
      <c r="HOR33" s="124"/>
      <c r="HOS33" s="124"/>
      <c r="HOT33" s="124"/>
      <c r="HOU33" s="124"/>
      <c r="HOV33" s="124"/>
      <c r="HOW33" s="124"/>
      <c r="HOX33" s="124"/>
      <c r="HOY33" s="124"/>
      <c r="HOZ33" s="124"/>
      <c r="HPA33" s="124"/>
      <c r="HPB33" s="124"/>
      <c r="HPC33" s="124"/>
      <c r="HPD33" s="124"/>
      <c r="HPE33" s="124"/>
      <c r="HPF33" s="124"/>
      <c r="HPG33" s="124"/>
      <c r="HPH33" s="124"/>
      <c r="HPI33" s="124"/>
      <c r="HPJ33" s="124"/>
      <c r="HPK33" s="124"/>
      <c r="HPL33" s="124"/>
      <c r="HPM33" s="124"/>
      <c r="HPN33" s="124"/>
      <c r="HPO33" s="124"/>
      <c r="HPP33" s="124"/>
      <c r="HPQ33" s="124"/>
      <c r="HPR33" s="124"/>
      <c r="HPS33" s="124"/>
      <c r="HPT33" s="124"/>
      <c r="HPU33" s="124"/>
      <c r="HPV33" s="124"/>
      <c r="HPW33" s="124"/>
      <c r="HPX33" s="124"/>
      <c r="HPY33" s="124"/>
      <c r="HPZ33" s="124"/>
      <c r="HQA33" s="124"/>
      <c r="HQB33" s="124"/>
      <c r="HQC33" s="124"/>
      <c r="HQD33" s="124"/>
      <c r="HQE33" s="124"/>
      <c r="HQF33" s="124"/>
      <c r="HQG33" s="124"/>
      <c r="HQH33" s="124"/>
      <c r="HQI33" s="124"/>
      <c r="HQJ33" s="124"/>
      <c r="HQK33" s="124"/>
      <c r="HQL33" s="124"/>
      <c r="HQM33" s="124"/>
      <c r="HQN33" s="124"/>
      <c r="HQO33" s="124"/>
      <c r="HQP33" s="124"/>
      <c r="HQQ33" s="124"/>
      <c r="HQR33" s="124"/>
      <c r="HQS33" s="124"/>
      <c r="HQT33" s="124"/>
      <c r="HQU33" s="124"/>
      <c r="HQV33" s="124"/>
      <c r="HQW33" s="124"/>
      <c r="HQX33" s="124"/>
      <c r="HQY33" s="124"/>
      <c r="HQZ33" s="124"/>
      <c r="HRA33" s="124"/>
      <c r="HRB33" s="124"/>
      <c r="HRC33" s="124"/>
      <c r="HRD33" s="124"/>
      <c r="HRE33" s="124"/>
      <c r="HRF33" s="124"/>
      <c r="HRG33" s="124"/>
      <c r="HRH33" s="124"/>
      <c r="HRI33" s="124"/>
      <c r="HRJ33" s="124"/>
      <c r="HRK33" s="124"/>
      <c r="HRL33" s="124"/>
      <c r="HRM33" s="124"/>
      <c r="HRN33" s="124"/>
      <c r="HRO33" s="124"/>
      <c r="HRP33" s="124"/>
      <c r="HRQ33" s="124"/>
      <c r="HRR33" s="124"/>
      <c r="HRS33" s="124"/>
      <c r="HRT33" s="124"/>
      <c r="HRU33" s="124"/>
      <c r="HRV33" s="124"/>
      <c r="HRW33" s="124"/>
      <c r="HRX33" s="124"/>
      <c r="HRY33" s="124"/>
      <c r="HRZ33" s="124"/>
      <c r="HSA33" s="124"/>
      <c r="HSB33" s="124"/>
      <c r="HSC33" s="124"/>
      <c r="HSD33" s="124"/>
      <c r="HSE33" s="124"/>
      <c r="HSF33" s="124"/>
      <c r="HSG33" s="124"/>
      <c r="HSH33" s="124"/>
      <c r="HSI33" s="124"/>
      <c r="HSJ33" s="124"/>
      <c r="HSK33" s="124"/>
      <c r="HSL33" s="124"/>
      <c r="HSM33" s="124"/>
      <c r="HSN33" s="124"/>
      <c r="HSO33" s="124"/>
      <c r="HSP33" s="124"/>
      <c r="HSQ33" s="124"/>
      <c r="HSR33" s="124"/>
      <c r="HSS33" s="124"/>
      <c r="HST33" s="124"/>
      <c r="HSU33" s="124"/>
      <c r="HSV33" s="124"/>
      <c r="HSW33" s="124"/>
      <c r="HSX33" s="124"/>
      <c r="HSY33" s="124"/>
      <c r="HSZ33" s="124"/>
      <c r="HTA33" s="124"/>
      <c r="HTB33" s="124"/>
      <c r="HTC33" s="124"/>
      <c r="HTD33" s="124"/>
      <c r="HTE33" s="124"/>
      <c r="HTF33" s="124"/>
      <c r="HTG33" s="124"/>
      <c r="HTH33" s="124"/>
      <c r="HTI33" s="124"/>
      <c r="HTJ33" s="124"/>
      <c r="HTK33" s="124"/>
      <c r="HTL33" s="124"/>
      <c r="HTM33" s="124"/>
      <c r="HTN33" s="124"/>
      <c r="HTO33" s="124"/>
      <c r="HTP33" s="124"/>
      <c r="HTQ33" s="124"/>
      <c r="HTR33" s="124"/>
      <c r="HTS33" s="124"/>
      <c r="HTT33" s="124"/>
      <c r="HTU33" s="124"/>
      <c r="HTV33" s="124"/>
      <c r="HTW33" s="124"/>
      <c r="HTX33" s="124"/>
      <c r="HTY33" s="124"/>
      <c r="HTZ33" s="124"/>
      <c r="HUA33" s="124"/>
      <c r="HUB33" s="124"/>
      <c r="HUC33" s="124"/>
      <c r="HUD33" s="124"/>
      <c r="HUE33" s="124"/>
      <c r="HUF33" s="124"/>
      <c r="HUG33" s="124"/>
      <c r="HUH33" s="124"/>
      <c r="HUI33" s="124"/>
      <c r="HUJ33" s="124"/>
      <c r="HUK33" s="124"/>
      <c r="HUL33" s="124"/>
      <c r="HUM33" s="124"/>
      <c r="HUN33" s="124"/>
      <c r="HUO33" s="124"/>
      <c r="HUP33" s="124"/>
      <c r="HUQ33" s="124"/>
      <c r="HUR33" s="124"/>
      <c r="HUS33" s="124"/>
      <c r="HUT33" s="124"/>
      <c r="HUU33" s="124"/>
      <c r="HUV33" s="124"/>
      <c r="HUW33" s="124"/>
      <c r="HUX33" s="124"/>
      <c r="HUY33" s="124"/>
      <c r="HUZ33" s="124"/>
      <c r="HVA33" s="124"/>
      <c r="HVB33" s="124"/>
      <c r="HVC33" s="124"/>
      <c r="HVD33" s="124"/>
      <c r="HVE33" s="124"/>
      <c r="HVF33" s="124"/>
      <c r="HVG33" s="124"/>
      <c r="HVH33" s="124"/>
      <c r="HVI33" s="124"/>
      <c r="HVJ33" s="124"/>
      <c r="HVK33" s="124"/>
      <c r="HVL33" s="124"/>
      <c r="HVM33" s="124"/>
      <c r="HVN33" s="124"/>
      <c r="HVO33" s="124"/>
      <c r="HVP33" s="124"/>
      <c r="HVQ33" s="124"/>
      <c r="HVR33" s="124"/>
      <c r="HVS33" s="124"/>
      <c r="HVT33" s="124"/>
      <c r="HVU33" s="124"/>
      <c r="HVV33" s="124"/>
      <c r="HVW33" s="124"/>
      <c r="HVX33" s="124"/>
      <c r="HVY33" s="124"/>
      <c r="HVZ33" s="124"/>
      <c r="HWA33" s="124"/>
      <c r="HWB33" s="124"/>
      <c r="HWC33" s="124"/>
      <c r="HWD33" s="124"/>
      <c r="HWE33" s="124"/>
      <c r="HWF33" s="124"/>
      <c r="HWG33" s="124"/>
      <c r="HWH33" s="124"/>
      <c r="HWI33" s="124"/>
      <c r="HWJ33" s="124"/>
      <c r="HWK33" s="124"/>
      <c r="HWL33" s="124"/>
      <c r="HWM33" s="124"/>
      <c r="HWN33" s="124"/>
      <c r="HWO33" s="124"/>
      <c r="HWP33" s="124"/>
      <c r="HWQ33" s="124"/>
      <c r="HWR33" s="124"/>
      <c r="HWS33" s="124"/>
      <c r="HWT33" s="124"/>
      <c r="HWU33" s="124"/>
      <c r="HWV33" s="124"/>
      <c r="HWW33" s="124"/>
      <c r="HWX33" s="124"/>
      <c r="HWY33" s="124"/>
      <c r="HWZ33" s="124"/>
      <c r="HXA33" s="124"/>
      <c r="HXB33" s="124"/>
      <c r="HXC33" s="124"/>
      <c r="HXD33" s="124"/>
      <c r="HXE33" s="124"/>
      <c r="HXF33" s="124"/>
      <c r="HXG33" s="124"/>
      <c r="HXH33" s="124"/>
      <c r="HXI33" s="124"/>
      <c r="HXJ33" s="124"/>
      <c r="HXK33" s="124"/>
      <c r="HXL33" s="124"/>
      <c r="HXM33" s="124"/>
      <c r="HXN33" s="124"/>
      <c r="HXO33" s="124"/>
      <c r="HXP33" s="124"/>
      <c r="HXQ33" s="124"/>
      <c r="HXR33" s="124"/>
      <c r="HXS33" s="124"/>
      <c r="HXT33" s="124"/>
      <c r="HXU33" s="124"/>
      <c r="HXV33" s="124"/>
      <c r="HXW33" s="124"/>
      <c r="HXX33" s="124"/>
      <c r="HXY33" s="124"/>
      <c r="HXZ33" s="124"/>
      <c r="HYA33" s="124"/>
      <c r="HYB33" s="124"/>
      <c r="HYC33" s="124"/>
      <c r="HYD33" s="124"/>
      <c r="HYE33" s="124"/>
      <c r="HYF33" s="124"/>
      <c r="HYG33" s="124"/>
      <c r="HYH33" s="124"/>
      <c r="HYI33" s="124"/>
      <c r="HYJ33" s="124"/>
      <c r="HYK33" s="124"/>
      <c r="HYL33" s="124"/>
      <c r="HYM33" s="124"/>
      <c r="HYN33" s="124"/>
      <c r="HYO33" s="124"/>
      <c r="HYP33" s="124"/>
      <c r="HYQ33" s="124"/>
      <c r="HYR33" s="124"/>
      <c r="HYS33" s="124"/>
      <c r="HYT33" s="124"/>
      <c r="HYU33" s="124"/>
      <c r="HYV33" s="124"/>
      <c r="HYW33" s="124"/>
      <c r="HYX33" s="124"/>
      <c r="HYY33" s="124"/>
      <c r="HYZ33" s="124"/>
      <c r="HZA33" s="124"/>
      <c r="HZB33" s="124"/>
      <c r="HZC33" s="124"/>
      <c r="HZD33" s="124"/>
      <c r="HZE33" s="124"/>
      <c r="HZF33" s="124"/>
      <c r="HZG33" s="124"/>
      <c r="HZH33" s="124"/>
      <c r="HZI33" s="124"/>
      <c r="HZJ33" s="124"/>
      <c r="HZK33" s="124"/>
      <c r="HZL33" s="124"/>
      <c r="HZM33" s="124"/>
      <c r="HZN33" s="124"/>
      <c r="HZO33" s="124"/>
      <c r="HZP33" s="124"/>
      <c r="HZQ33" s="124"/>
      <c r="HZR33" s="124"/>
      <c r="HZS33" s="124"/>
      <c r="HZT33" s="124"/>
      <c r="HZU33" s="124"/>
      <c r="HZV33" s="124"/>
      <c r="HZW33" s="124"/>
      <c r="HZX33" s="124"/>
      <c r="HZY33" s="124"/>
      <c r="HZZ33" s="124"/>
      <c r="IAA33" s="124"/>
      <c r="IAB33" s="124"/>
      <c r="IAC33" s="124"/>
      <c r="IAD33" s="124"/>
      <c r="IAE33" s="124"/>
      <c r="IAF33" s="124"/>
      <c r="IAG33" s="124"/>
      <c r="IAH33" s="124"/>
      <c r="IAI33" s="124"/>
      <c r="IAJ33" s="124"/>
      <c r="IAK33" s="124"/>
      <c r="IAL33" s="124"/>
      <c r="IAM33" s="124"/>
      <c r="IAN33" s="124"/>
      <c r="IAO33" s="124"/>
      <c r="IAP33" s="124"/>
      <c r="IAQ33" s="124"/>
      <c r="IAR33" s="124"/>
      <c r="IAS33" s="124"/>
      <c r="IAT33" s="124"/>
      <c r="IAU33" s="124"/>
      <c r="IAV33" s="124"/>
      <c r="IAW33" s="124"/>
      <c r="IAX33" s="124"/>
      <c r="IAY33" s="124"/>
      <c r="IAZ33" s="124"/>
      <c r="IBA33" s="124"/>
      <c r="IBB33" s="124"/>
      <c r="IBC33" s="124"/>
      <c r="IBD33" s="124"/>
      <c r="IBE33" s="124"/>
      <c r="IBF33" s="124"/>
      <c r="IBG33" s="124"/>
      <c r="IBH33" s="124"/>
      <c r="IBI33" s="124"/>
      <c r="IBJ33" s="124"/>
      <c r="IBK33" s="124"/>
      <c r="IBL33" s="124"/>
      <c r="IBM33" s="124"/>
      <c r="IBN33" s="124"/>
      <c r="IBO33" s="124"/>
      <c r="IBP33" s="124"/>
      <c r="IBQ33" s="124"/>
      <c r="IBR33" s="124"/>
      <c r="IBS33" s="124"/>
      <c r="IBT33" s="124"/>
      <c r="IBU33" s="124"/>
      <c r="IBV33" s="124"/>
      <c r="IBW33" s="124"/>
      <c r="IBX33" s="124"/>
      <c r="IBY33" s="124"/>
      <c r="IBZ33" s="124"/>
      <c r="ICA33" s="124"/>
      <c r="ICB33" s="124"/>
      <c r="ICC33" s="124"/>
      <c r="ICD33" s="124"/>
      <c r="ICE33" s="124"/>
      <c r="ICF33" s="124"/>
      <c r="ICG33" s="124"/>
      <c r="ICH33" s="124"/>
      <c r="ICI33" s="124"/>
      <c r="ICJ33" s="124"/>
      <c r="ICK33" s="124"/>
      <c r="ICL33" s="124"/>
      <c r="ICM33" s="124"/>
      <c r="ICN33" s="124"/>
      <c r="ICO33" s="124"/>
      <c r="ICP33" s="124"/>
      <c r="ICQ33" s="124"/>
      <c r="ICR33" s="124"/>
      <c r="ICS33" s="124"/>
      <c r="ICT33" s="124"/>
      <c r="ICU33" s="124"/>
      <c r="ICV33" s="124"/>
      <c r="ICW33" s="124"/>
      <c r="ICX33" s="124"/>
      <c r="ICY33" s="124"/>
      <c r="ICZ33" s="124"/>
      <c r="IDA33" s="124"/>
      <c r="IDB33" s="124"/>
      <c r="IDC33" s="124"/>
      <c r="IDD33" s="124"/>
      <c r="IDE33" s="124"/>
      <c r="IDF33" s="124"/>
      <c r="IDG33" s="124"/>
      <c r="IDH33" s="124"/>
      <c r="IDI33" s="124"/>
      <c r="IDJ33" s="124"/>
      <c r="IDK33" s="124"/>
      <c r="IDL33" s="124"/>
      <c r="IDM33" s="124"/>
      <c r="IDN33" s="124"/>
      <c r="IDO33" s="124"/>
      <c r="IDP33" s="124"/>
      <c r="IDQ33" s="124"/>
      <c r="IDR33" s="124"/>
      <c r="IDS33" s="124"/>
      <c r="IDT33" s="124"/>
      <c r="IDU33" s="124"/>
      <c r="IDV33" s="124"/>
      <c r="IDW33" s="124"/>
      <c r="IDX33" s="124"/>
      <c r="IDY33" s="124"/>
      <c r="IDZ33" s="124"/>
      <c r="IEA33" s="124"/>
      <c r="IEB33" s="124"/>
      <c r="IEC33" s="124"/>
      <c r="IED33" s="124"/>
      <c r="IEE33" s="124"/>
      <c r="IEF33" s="124"/>
      <c r="IEG33" s="124"/>
      <c r="IEH33" s="124"/>
      <c r="IEI33" s="124"/>
      <c r="IEJ33" s="124"/>
      <c r="IEK33" s="124"/>
      <c r="IEL33" s="124"/>
      <c r="IEM33" s="124"/>
      <c r="IEN33" s="124"/>
      <c r="IEO33" s="124"/>
      <c r="IEP33" s="124"/>
      <c r="IEQ33" s="124"/>
      <c r="IER33" s="124"/>
      <c r="IES33" s="124"/>
      <c r="IET33" s="124"/>
      <c r="IEU33" s="124"/>
      <c r="IEV33" s="124"/>
      <c r="IEW33" s="124"/>
      <c r="IEX33" s="124"/>
      <c r="IEY33" s="124"/>
      <c r="IEZ33" s="124"/>
      <c r="IFA33" s="124"/>
      <c r="IFB33" s="124"/>
      <c r="IFC33" s="124"/>
      <c r="IFD33" s="124"/>
      <c r="IFE33" s="124"/>
      <c r="IFF33" s="124"/>
      <c r="IFG33" s="124"/>
      <c r="IFH33" s="124"/>
      <c r="IFI33" s="124"/>
      <c r="IFJ33" s="124"/>
      <c r="IFK33" s="124"/>
      <c r="IFL33" s="124"/>
      <c r="IFM33" s="124"/>
      <c r="IFN33" s="124"/>
      <c r="IFO33" s="124"/>
      <c r="IFP33" s="124"/>
      <c r="IFQ33" s="124"/>
      <c r="IFR33" s="124"/>
      <c r="IFS33" s="124"/>
      <c r="IFT33" s="124"/>
      <c r="IFU33" s="124"/>
      <c r="IFV33" s="124"/>
      <c r="IFW33" s="124"/>
      <c r="IFX33" s="124"/>
      <c r="IFY33" s="124"/>
      <c r="IFZ33" s="124"/>
      <c r="IGA33" s="124"/>
      <c r="IGB33" s="124"/>
      <c r="IGC33" s="124"/>
      <c r="IGD33" s="124"/>
      <c r="IGE33" s="124"/>
      <c r="IGF33" s="124"/>
      <c r="IGG33" s="124"/>
      <c r="IGH33" s="124"/>
      <c r="IGI33" s="124"/>
      <c r="IGJ33" s="124"/>
      <c r="IGK33" s="124"/>
      <c r="IGL33" s="124"/>
      <c r="IGM33" s="124"/>
      <c r="IGN33" s="124"/>
      <c r="IGO33" s="124"/>
      <c r="IGP33" s="124"/>
      <c r="IGQ33" s="124"/>
      <c r="IGR33" s="124"/>
      <c r="IGS33" s="124"/>
      <c r="IGT33" s="124"/>
      <c r="IGU33" s="124"/>
      <c r="IGV33" s="124"/>
      <c r="IGW33" s="124"/>
      <c r="IGX33" s="124"/>
      <c r="IGY33" s="124"/>
      <c r="IGZ33" s="124"/>
      <c r="IHA33" s="124"/>
      <c r="IHB33" s="124"/>
      <c r="IHC33" s="124"/>
      <c r="IHD33" s="124"/>
      <c r="IHE33" s="124"/>
      <c r="IHF33" s="124"/>
      <c r="IHG33" s="124"/>
      <c r="IHH33" s="124"/>
      <c r="IHI33" s="124"/>
      <c r="IHJ33" s="124"/>
      <c r="IHK33" s="124"/>
      <c r="IHL33" s="124"/>
      <c r="IHM33" s="124"/>
      <c r="IHN33" s="124"/>
      <c r="IHO33" s="124"/>
      <c r="IHP33" s="124"/>
      <c r="IHQ33" s="124"/>
      <c r="IHR33" s="124"/>
      <c r="IHS33" s="124"/>
      <c r="IHT33" s="124"/>
      <c r="IHU33" s="124"/>
      <c r="IHV33" s="124"/>
      <c r="IHW33" s="124"/>
      <c r="IHX33" s="124"/>
      <c r="IHY33" s="124"/>
      <c r="IHZ33" s="124"/>
      <c r="IIA33" s="124"/>
      <c r="IIB33" s="124"/>
      <c r="IIC33" s="124"/>
      <c r="IID33" s="124"/>
      <c r="IIE33" s="124"/>
      <c r="IIF33" s="124"/>
      <c r="IIG33" s="124"/>
      <c r="IIH33" s="124"/>
      <c r="III33" s="124"/>
      <c r="IIJ33" s="124"/>
      <c r="IIK33" s="124"/>
      <c r="IIL33" s="124"/>
      <c r="IIM33" s="124"/>
      <c r="IIN33" s="124"/>
      <c r="IIO33" s="124"/>
      <c r="IIP33" s="124"/>
      <c r="IIQ33" s="124"/>
      <c r="IIR33" s="124"/>
      <c r="IIS33" s="124"/>
      <c r="IIT33" s="124"/>
      <c r="IIU33" s="124"/>
      <c r="IIV33" s="124"/>
      <c r="IIW33" s="124"/>
      <c r="IIX33" s="124"/>
      <c r="IIY33" s="124"/>
      <c r="IIZ33" s="124"/>
      <c r="IJA33" s="124"/>
      <c r="IJB33" s="124"/>
      <c r="IJC33" s="124"/>
      <c r="IJD33" s="124"/>
      <c r="IJE33" s="124"/>
      <c r="IJF33" s="124"/>
      <c r="IJG33" s="124"/>
      <c r="IJH33" s="124"/>
      <c r="IJI33" s="124"/>
      <c r="IJJ33" s="124"/>
      <c r="IJK33" s="124"/>
      <c r="IJL33" s="124"/>
      <c r="IJM33" s="124"/>
      <c r="IJN33" s="124"/>
      <c r="IJO33" s="124"/>
      <c r="IJP33" s="124"/>
      <c r="IJQ33" s="124"/>
      <c r="IJR33" s="124"/>
      <c r="IJS33" s="124"/>
      <c r="IJT33" s="124"/>
      <c r="IJU33" s="124"/>
      <c r="IJV33" s="124"/>
      <c r="IJW33" s="124"/>
      <c r="IJX33" s="124"/>
      <c r="IJY33" s="124"/>
      <c r="IJZ33" s="124"/>
      <c r="IKA33" s="124"/>
      <c r="IKB33" s="124"/>
      <c r="IKC33" s="124"/>
      <c r="IKD33" s="124"/>
      <c r="IKE33" s="124"/>
      <c r="IKF33" s="124"/>
      <c r="IKG33" s="124"/>
      <c r="IKH33" s="124"/>
      <c r="IKI33" s="124"/>
      <c r="IKJ33" s="124"/>
      <c r="IKK33" s="124"/>
      <c r="IKL33" s="124"/>
      <c r="IKM33" s="124"/>
      <c r="IKN33" s="124"/>
      <c r="IKO33" s="124"/>
      <c r="IKP33" s="124"/>
      <c r="IKQ33" s="124"/>
      <c r="IKR33" s="124"/>
      <c r="IKS33" s="124"/>
      <c r="IKT33" s="124"/>
      <c r="IKU33" s="124"/>
      <c r="IKV33" s="124"/>
      <c r="IKW33" s="124"/>
      <c r="IKX33" s="124"/>
      <c r="IKY33" s="124"/>
      <c r="IKZ33" s="124"/>
      <c r="ILA33" s="124"/>
      <c r="ILB33" s="124"/>
      <c r="ILC33" s="124"/>
      <c r="ILD33" s="124"/>
      <c r="ILE33" s="124"/>
      <c r="ILF33" s="124"/>
      <c r="ILG33" s="124"/>
      <c r="ILH33" s="124"/>
      <c r="ILI33" s="124"/>
      <c r="ILJ33" s="124"/>
      <c r="ILK33" s="124"/>
      <c r="ILL33" s="124"/>
      <c r="ILM33" s="124"/>
      <c r="ILN33" s="124"/>
      <c r="ILO33" s="124"/>
      <c r="ILP33" s="124"/>
      <c r="ILQ33" s="124"/>
      <c r="ILR33" s="124"/>
      <c r="ILS33" s="124"/>
      <c r="ILT33" s="124"/>
      <c r="ILU33" s="124"/>
      <c r="ILV33" s="124"/>
      <c r="ILW33" s="124"/>
      <c r="ILX33" s="124"/>
      <c r="ILY33" s="124"/>
      <c r="ILZ33" s="124"/>
      <c r="IMA33" s="124"/>
      <c r="IMB33" s="124"/>
      <c r="IMC33" s="124"/>
      <c r="IMD33" s="124"/>
      <c r="IME33" s="124"/>
      <c r="IMF33" s="124"/>
      <c r="IMG33" s="124"/>
      <c r="IMH33" s="124"/>
      <c r="IMI33" s="124"/>
      <c r="IMJ33" s="124"/>
      <c r="IMK33" s="124"/>
      <c r="IML33" s="124"/>
      <c r="IMM33" s="124"/>
      <c r="IMN33" s="124"/>
      <c r="IMO33" s="124"/>
      <c r="IMP33" s="124"/>
      <c r="IMQ33" s="124"/>
      <c r="IMR33" s="124"/>
      <c r="IMS33" s="124"/>
      <c r="IMT33" s="124"/>
      <c r="IMU33" s="124"/>
      <c r="IMV33" s="124"/>
      <c r="IMW33" s="124"/>
      <c r="IMX33" s="124"/>
      <c r="IMY33" s="124"/>
      <c r="IMZ33" s="124"/>
      <c r="INA33" s="124"/>
      <c r="INB33" s="124"/>
      <c r="INC33" s="124"/>
      <c r="IND33" s="124"/>
      <c r="INE33" s="124"/>
      <c r="INF33" s="124"/>
      <c r="ING33" s="124"/>
      <c r="INH33" s="124"/>
      <c r="INI33" s="124"/>
      <c r="INJ33" s="124"/>
      <c r="INK33" s="124"/>
      <c r="INL33" s="124"/>
      <c r="INM33" s="124"/>
      <c r="INN33" s="124"/>
      <c r="INO33" s="124"/>
      <c r="INP33" s="124"/>
      <c r="INQ33" s="124"/>
      <c r="INR33" s="124"/>
      <c r="INS33" s="124"/>
      <c r="INT33" s="124"/>
      <c r="INU33" s="124"/>
      <c r="INV33" s="124"/>
      <c r="INW33" s="124"/>
      <c r="INX33" s="124"/>
      <c r="INY33" s="124"/>
      <c r="INZ33" s="124"/>
      <c r="IOA33" s="124"/>
      <c r="IOB33" s="124"/>
      <c r="IOC33" s="124"/>
      <c r="IOD33" s="124"/>
      <c r="IOE33" s="124"/>
      <c r="IOF33" s="124"/>
      <c r="IOG33" s="124"/>
      <c r="IOH33" s="124"/>
      <c r="IOI33" s="124"/>
      <c r="IOJ33" s="124"/>
      <c r="IOK33" s="124"/>
      <c r="IOL33" s="124"/>
      <c r="IOM33" s="124"/>
      <c r="ION33" s="124"/>
      <c r="IOO33" s="124"/>
      <c r="IOP33" s="124"/>
      <c r="IOQ33" s="124"/>
      <c r="IOR33" s="124"/>
      <c r="IOS33" s="124"/>
      <c r="IOT33" s="124"/>
      <c r="IOU33" s="124"/>
      <c r="IOV33" s="124"/>
      <c r="IOW33" s="124"/>
      <c r="IOX33" s="124"/>
      <c r="IOY33" s="124"/>
      <c r="IOZ33" s="124"/>
      <c r="IPA33" s="124"/>
      <c r="IPB33" s="124"/>
      <c r="IPC33" s="124"/>
      <c r="IPD33" s="124"/>
      <c r="IPE33" s="124"/>
      <c r="IPF33" s="124"/>
      <c r="IPG33" s="124"/>
      <c r="IPH33" s="124"/>
      <c r="IPI33" s="124"/>
      <c r="IPJ33" s="124"/>
      <c r="IPK33" s="124"/>
      <c r="IPL33" s="124"/>
      <c r="IPM33" s="124"/>
      <c r="IPN33" s="124"/>
      <c r="IPO33" s="124"/>
      <c r="IPP33" s="124"/>
      <c r="IPQ33" s="124"/>
      <c r="IPR33" s="124"/>
      <c r="IPS33" s="124"/>
      <c r="IPT33" s="124"/>
      <c r="IPU33" s="124"/>
      <c r="IPV33" s="124"/>
      <c r="IPW33" s="124"/>
      <c r="IPX33" s="124"/>
      <c r="IPY33" s="124"/>
      <c r="IPZ33" s="124"/>
      <c r="IQA33" s="124"/>
      <c r="IQB33" s="124"/>
      <c r="IQC33" s="124"/>
      <c r="IQD33" s="124"/>
      <c r="IQE33" s="124"/>
      <c r="IQF33" s="124"/>
      <c r="IQG33" s="124"/>
      <c r="IQH33" s="124"/>
      <c r="IQI33" s="124"/>
      <c r="IQJ33" s="124"/>
      <c r="IQK33" s="124"/>
      <c r="IQL33" s="124"/>
      <c r="IQM33" s="124"/>
      <c r="IQN33" s="124"/>
      <c r="IQO33" s="124"/>
      <c r="IQP33" s="124"/>
      <c r="IQQ33" s="124"/>
      <c r="IQR33" s="124"/>
      <c r="IQS33" s="124"/>
      <c r="IQT33" s="124"/>
      <c r="IQU33" s="124"/>
      <c r="IQV33" s="124"/>
      <c r="IQW33" s="124"/>
      <c r="IQX33" s="124"/>
      <c r="IQY33" s="124"/>
      <c r="IQZ33" s="124"/>
      <c r="IRA33" s="124"/>
      <c r="IRB33" s="124"/>
      <c r="IRC33" s="124"/>
      <c r="IRD33" s="124"/>
      <c r="IRE33" s="124"/>
      <c r="IRF33" s="124"/>
      <c r="IRG33" s="124"/>
      <c r="IRH33" s="124"/>
      <c r="IRI33" s="124"/>
      <c r="IRJ33" s="124"/>
      <c r="IRK33" s="124"/>
      <c r="IRL33" s="124"/>
      <c r="IRM33" s="124"/>
      <c r="IRN33" s="124"/>
      <c r="IRO33" s="124"/>
      <c r="IRP33" s="124"/>
      <c r="IRQ33" s="124"/>
      <c r="IRR33" s="124"/>
      <c r="IRS33" s="124"/>
      <c r="IRT33" s="124"/>
      <c r="IRU33" s="124"/>
      <c r="IRV33" s="124"/>
      <c r="IRW33" s="124"/>
      <c r="IRX33" s="124"/>
      <c r="IRY33" s="124"/>
      <c r="IRZ33" s="124"/>
      <c r="ISA33" s="124"/>
      <c r="ISB33" s="124"/>
      <c r="ISC33" s="124"/>
      <c r="ISD33" s="124"/>
      <c r="ISE33" s="124"/>
      <c r="ISF33" s="124"/>
      <c r="ISG33" s="124"/>
      <c r="ISH33" s="124"/>
      <c r="ISI33" s="124"/>
      <c r="ISJ33" s="124"/>
      <c r="ISK33" s="124"/>
      <c r="ISL33" s="124"/>
      <c r="ISM33" s="124"/>
      <c r="ISN33" s="124"/>
      <c r="ISO33" s="124"/>
      <c r="ISP33" s="124"/>
      <c r="ISQ33" s="124"/>
      <c r="ISR33" s="124"/>
      <c r="ISS33" s="124"/>
      <c r="IST33" s="124"/>
      <c r="ISU33" s="124"/>
      <c r="ISV33" s="124"/>
      <c r="ISW33" s="124"/>
      <c r="ISX33" s="124"/>
      <c r="ISY33" s="124"/>
      <c r="ISZ33" s="124"/>
      <c r="ITA33" s="124"/>
      <c r="ITB33" s="124"/>
      <c r="ITC33" s="124"/>
      <c r="ITD33" s="124"/>
      <c r="ITE33" s="124"/>
      <c r="ITF33" s="124"/>
      <c r="ITG33" s="124"/>
      <c r="ITH33" s="124"/>
      <c r="ITI33" s="124"/>
      <c r="ITJ33" s="124"/>
      <c r="ITK33" s="124"/>
      <c r="ITL33" s="124"/>
      <c r="ITM33" s="124"/>
      <c r="ITN33" s="124"/>
      <c r="ITO33" s="124"/>
      <c r="ITP33" s="124"/>
      <c r="ITQ33" s="124"/>
      <c r="ITR33" s="124"/>
      <c r="ITS33" s="124"/>
      <c r="ITT33" s="124"/>
      <c r="ITU33" s="124"/>
      <c r="ITV33" s="124"/>
      <c r="ITW33" s="124"/>
      <c r="ITX33" s="124"/>
      <c r="ITY33" s="124"/>
      <c r="ITZ33" s="124"/>
      <c r="IUA33" s="124"/>
      <c r="IUB33" s="124"/>
      <c r="IUC33" s="124"/>
      <c r="IUD33" s="124"/>
      <c r="IUE33" s="124"/>
      <c r="IUF33" s="124"/>
      <c r="IUG33" s="124"/>
      <c r="IUH33" s="124"/>
      <c r="IUI33" s="124"/>
      <c r="IUJ33" s="124"/>
      <c r="IUK33" s="124"/>
      <c r="IUL33" s="124"/>
      <c r="IUM33" s="124"/>
      <c r="IUN33" s="124"/>
      <c r="IUO33" s="124"/>
      <c r="IUP33" s="124"/>
      <c r="IUQ33" s="124"/>
      <c r="IUR33" s="124"/>
      <c r="IUS33" s="124"/>
      <c r="IUT33" s="124"/>
      <c r="IUU33" s="124"/>
      <c r="IUV33" s="124"/>
      <c r="IUW33" s="124"/>
      <c r="IUX33" s="124"/>
      <c r="IUY33" s="124"/>
      <c r="IUZ33" s="124"/>
      <c r="IVA33" s="124"/>
      <c r="IVB33" s="124"/>
      <c r="IVC33" s="124"/>
      <c r="IVD33" s="124"/>
      <c r="IVE33" s="124"/>
      <c r="IVF33" s="124"/>
      <c r="IVG33" s="124"/>
      <c r="IVH33" s="124"/>
      <c r="IVI33" s="124"/>
      <c r="IVJ33" s="124"/>
      <c r="IVK33" s="124"/>
      <c r="IVL33" s="124"/>
      <c r="IVM33" s="124"/>
      <c r="IVN33" s="124"/>
      <c r="IVO33" s="124"/>
      <c r="IVP33" s="124"/>
      <c r="IVQ33" s="124"/>
      <c r="IVR33" s="124"/>
      <c r="IVS33" s="124"/>
      <c r="IVT33" s="124"/>
      <c r="IVU33" s="124"/>
      <c r="IVV33" s="124"/>
      <c r="IVW33" s="124"/>
      <c r="IVX33" s="124"/>
      <c r="IVY33" s="124"/>
      <c r="IVZ33" s="124"/>
      <c r="IWA33" s="124"/>
      <c r="IWB33" s="124"/>
      <c r="IWC33" s="124"/>
      <c r="IWD33" s="124"/>
      <c r="IWE33" s="124"/>
      <c r="IWF33" s="124"/>
      <c r="IWG33" s="124"/>
      <c r="IWH33" s="124"/>
      <c r="IWI33" s="124"/>
      <c r="IWJ33" s="124"/>
      <c r="IWK33" s="124"/>
      <c r="IWL33" s="124"/>
      <c r="IWM33" s="124"/>
      <c r="IWN33" s="124"/>
      <c r="IWO33" s="124"/>
      <c r="IWP33" s="124"/>
      <c r="IWQ33" s="124"/>
      <c r="IWR33" s="124"/>
      <c r="IWS33" s="124"/>
      <c r="IWT33" s="124"/>
      <c r="IWU33" s="124"/>
      <c r="IWV33" s="124"/>
      <c r="IWW33" s="124"/>
      <c r="IWX33" s="124"/>
      <c r="IWY33" s="124"/>
      <c r="IWZ33" s="124"/>
      <c r="IXA33" s="124"/>
      <c r="IXB33" s="124"/>
      <c r="IXC33" s="124"/>
      <c r="IXD33" s="124"/>
      <c r="IXE33" s="124"/>
      <c r="IXF33" s="124"/>
      <c r="IXG33" s="124"/>
      <c r="IXH33" s="124"/>
      <c r="IXI33" s="124"/>
      <c r="IXJ33" s="124"/>
      <c r="IXK33" s="124"/>
      <c r="IXL33" s="124"/>
      <c r="IXM33" s="124"/>
      <c r="IXN33" s="124"/>
      <c r="IXO33" s="124"/>
      <c r="IXP33" s="124"/>
      <c r="IXQ33" s="124"/>
      <c r="IXR33" s="124"/>
      <c r="IXS33" s="124"/>
      <c r="IXT33" s="124"/>
      <c r="IXU33" s="124"/>
      <c r="IXV33" s="124"/>
      <c r="IXW33" s="124"/>
      <c r="IXX33" s="124"/>
      <c r="IXY33" s="124"/>
      <c r="IXZ33" s="124"/>
      <c r="IYA33" s="124"/>
      <c r="IYB33" s="124"/>
      <c r="IYC33" s="124"/>
      <c r="IYD33" s="124"/>
      <c r="IYE33" s="124"/>
      <c r="IYF33" s="124"/>
      <c r="IYG33" s="124"/>
      <c r="IYH33" s="124"/>
      <c r="IYI33" s="124"/>
      <c r="IYJ33" s="124"/>
      <c r="IYK33" s="124"/>
      <c r="IYL33" s="124"/>
      <c r="IYM33" s="124"/>
      <c r="IYN33" s="124"/>
      <c r="IYO33" s="124"/>
      <c r="IYP33" s="124"/>
      <c r="IYQ33" s="124"/>
      <c r="IYR33" s="124"/>
      <c r="IYS33" s="124"/>
      <c r="IYT33" s="124"/>
      <c r="IYU33" s="124"/>
      <c r="IYV33" s="124"/>
      <c r="IYW33" s="124"/>
      <c r="IYX33" s="124"/>
      <c r="IYY33" s="124"/>
      <c r="IYZ33" s="124"/>
      <c r="IZA33" s="124"/>
      <c r="IZB33" s="124"/>
      <c r="IZC33" s="124"/>
      <c r="IZD33" s="124"/>
      <c r="IZE33" s="124"/>
      <c r="IZF33" s="124"/>
      <c r="IZG33" s="124"/>
      <c r="IZH33" s="124"/>
      <c r="IZI33" s="124"/>
      <c r="IZJ33" s="124"/>
      <c r="IZK33" s="124"/>
      <c r="IZL33" s="124"/>
      <c r="IZM33" s="124"/>
      <c r="IZN33" s="124"/>
      <c r="IZO33" s="124"/>
      <c r="IZP33" s="124"/>
      <c r="IZQ33" s="124"/>
      <c r="IZR33" s="124"/>
      <c r="IZS33" s="124"/>
      <c r="IZT33" s="124"/>
      <c r="IZU33" s="124"/>
      <c r="IZV33" s="124"/>
      <c r="IZW33" s="124"/>
      <c r="IZX33" s="124"/>
      <c r="IZY33" s="124"/>
      <c r="IZZ33" s="124"/>
      <c r="JAA33" s="124"/>
      <c r="JAB33" s="124"/>
      <c r="JAC33" s="124"/>
      <c r="JAD33" s="124"/>
      <c r="JAE33" s="124"/>
      <c r="JAF33" s="124"/>
      <c r="JAG33" s="124"/>
      <c r="JAH33" s="124"/>
      <c r="JAI33" s="124"/>
      <c r="JAJ33" s="124"/>
      <c r="JAK33" s="124"/>
      <c r="JAL33" s="124"/>
      <c r="JAM33" s="124"/>
      <c r="JAN33" s="124"/>
      <c r="JAO33" s="124"/>
      <c r="JAP33" s="124"/>
      <c r="JAQ33" s="124"/>
      <c r="JAR33" s="124"/>
      <c r="JAS33" s="124"/>
      <c r="JAT33" s="124"/>
      <c r="JAU33" s="124"/>
      <c r="JAV33" s="124"/>
      <c r="JAW33" s="124"/>
      <c r="JAX33" s="124"/>
      <c r="JAY33" s="124"/>
      <c r="JAZ33" s="124"/>
      <c r="JBA33" s="124"/>
      <c r="JBB33" s="124"/>
      <c r="JBC33" s="124"/>
      <c r="JBD33" s="124"/>
      <c r="JBE33" s="124"/>
      <c r="JBF33" s="124"/>
      <c r="JBG33" s="124"/>
      <c r="JBH33" s="124"/>
      <c r="JBI33" s="124"/>
      <c r="JBJ33" s="124"/>
      <c r="JBK33" s="124"/>
      <c r="JBL33" s="124"/>
      <c r="JBM33" s="124"/>
      <c r="JBN33" s="124"/>
      <c r="JBO33" s="124"/>
      <c r="JBP33" s="124"/>
      <c r="JBQ33" s="124"/>
      <c r="JBR33" s="124"/>
      <c r="JBS33" s="124"/>
      <c r="JBT33" s="124"/>
      <c r="JBU33" s="124"/>
      <c r="JBV33" s="124"/>
      <c r="JBW33" s="124"/>
      <c r="JBX33" s="124"/>
      <c r="JBY33" s="124"/>
      <c r="JBZ33" s="124"/>
      <c r="JCA33" s="124"/>
      <c r="JCB33" s="124"/>
      <c r="JCC33" s="124"/>
      <c r="JCD33" s="124"/>
      <c r="JCE33" s="124"/>
      <c r="JCF33" s="124"/>
      <c r="JCG33" s="124"/>
      <c r="JCH33" s="124"/>
      <c r="JCI33" s="124"/>
      <c r="JCJ33" s="124"/>
      <c r="JCK33" s="124"/>
      <c r="JCL33" s="124"/>
      <c r="JCM33" s="124"/>
      <c r="JCN33" s="124"/>
      <c r="JCO33" s="124"/>
      <c r="JCP33" s="124"/>
      <c r="JCQ33" s="124"/>
      <c r="JCR33" s="124"/>
      <c r="JCS33" s="124"/>
      <c r="JCT33" s="124"/>
      <c r="JCU33" s="124"/>
      <c r="JCV33" s="124"/>
      <c r="JCW33" s="124"/>
      <c r="JCX33" s="124"/>
      <c r="JCY33" s="124"/>
      <c r="JCZ33" s="124"/>
      <c r="JDA33" s="124"/>
      <c r="JDB33" s="124"/>
      <c r="JDC33" s="124"/>
      <c r="JDD33" s="124"/>
      <c r="JDE33" s="124"/>
      <c r="JDF33" s="124"/>
      <c r="JDG33" s="124"/>
      <c r="JDH33" s="124"/>
      <c r="JDI33" s="124"/>
      <c r="JDJ33" s="124"/>
      <c r="JDK33" s="124"/>
      <c r="JDL33" s="124"/>
      <c r="JDM33" s="124"/>
      <c r="JDN33" s="124"/>
      <c r="JDO33" s="124"/>
      <c r="JDP33" s="124"/>
      <c r="JDQ33" s="124"/>
      <c r="JDR33" s="124"/>
      <c r="JDS33" s="124"/>
      <c r="JDT33" s="124"/>
      <c r="JDU33" s="124"/>
      <c r="JDV33" s="124"/>
      <c r="JDW33" s="124"/>
      <c r="JDX33" s="124"/>
      <c r="JDY33" s="124"/>
      <c r="JDZ33" s="124"/>
      <c r="JEA33" s="124"/>
      <c r="JEB33" s="124"/>
      <c r="JEC33" s="124"/>
      <c r="JED33" s="124"/>
      <c r="JEE33" s="124"/>
      <c r="JEF33" s="124"/>
      <c r="JEG33" s="124"/>
      <c r="JEH33" s="124"/>
      <c r="JEI33" s="124"/>
      <c r="JEJ33" s="124"/>
      <c r="JEK33" s="124"/>
      <c r="JEL33" s="124"/>
      <c r="JEM33" s="124"/>
      <c r="JEN33" s="124"/>
      <c r="JEO33" s="124"/>
      <c r="JEP33" s="124"/>
      <c r="JEQ33" s="124"/>
      <c r="JER33" s="124"/>
      <c r="JES33" s="124"/>
      <c r="JET33" s="124"/>
      <c r="JEU33" s="124"/>
      <c r="JEV33" s="124"/>
      <c r="JEW33" s="124"/>
      <c r="JEX33" s="124"/>
      <c r="JEY33" s="124"/>
      <c r="JEZ33" s="124"/>
      <c r="JFA33" s="124"/>
      <c r="JFB33" s="124"/>
      <c r="JFC33" s="124"/>
      <c r="JFD33" s="124"/>
      <c r="JFE33" s="124"/>
      <c r="JFF33" s="124"/>
      <c r="JFG33" s="124"/>
      <c r="JFH33" s="124"/>
      <c r="JFI33" s="124"/>
      <c r="JFJ33" s="124"/>
      <c r="JFK33" s="124"/>
      <c r="JFL33" s="124"/>
      <c r="JFM33" s="124"/>
      <c r="JFN33" s="124"/>
      <c r="JFO33" s="124"/>
      <c r="JFP33" s="124"/>
      <c r="JFQ33" s="124"/>
      <c r="JFR33" s="124"/>
      <c r="JFS33" s="124"/>
      <c r="JFT33" s="124"/>
      <c r="JFU33" s="124"/>
      <c r="JFV33" s="124"/>
      <c r="JFW33" s="124"/>
      <c r="JFX33" s="124"/>
      <c r="JFY33" s="124"/>
      <c r="JFZ33" s="124"/>
      <c r="JGA33" s="124"/>
      <c r="JGB33" s="124"/>
      <c r="JGC33" s="124"/>
      <c r="JGD33" s="124"/>
      <c r="JGE33" s="124"/>
      <c r="JGF33" s="124"/>
      <c r="JGG33" s="124"/>
      <c r="JGH33" s="124"/>
      <c r="JGI33" s="124"/>
      <c r="JGJ33" s="124"/>
      <c r="JGK33" s="124"/>
      <c r="JGL33" s="124"/>
      <c r="JGM33" s="124"/>
      <c r="JGN33" s="124"/>
      <c r="JGO33" s="124"/>
      <c r="JGP33" s="124"/>
      <c r="JGQ33" s="124"/>
      <c r="JGR33" s="124"/>
      <c r="JGS33" s="124"/>
      <c r="JGT33" s="124"/>
      <c r="JGU33" s="124"/>
      <c r="JGV33" s="124"/>
      <c r="JGW33" s="124"/>
      <c r="JGX33" s="124"/>
      <c r="JGY33" s="124"/>
      <c r="JGZ33" s="124"/>
      <c r="JHA33" s="124"/>
      <c r="JHB33" s="124"/>
      <c r="JHC33" s="124"/>
      <c r="JHD33" s="124"/>
      <c r="JHE33" s="124"/>
      <c r="JHF33" s="124"/>
      <c r="JHG33" s="124"/>
      <c r="JHH33" s="124"/>
      <c r="JHI33" s="124"/>
      <c r="JHJ33" s="124"/>
      <c r="JHK33" s="124"/>
      <c r="JHL33" s="124"/>
      <c r="JHM33" s="124"/>
      <c r="JHN33" s="124"/>
      <c r="JHO33" s="124"/>
      <c r="JHP33" s="124"/>
      <c r="JHQ33" s="124"/>
      <c r="JHR33" s="124"/>
      <c r="JHS33" s="124"/>
      <c r="JHT33" s="124"/>
      <c r="JHU33" s="124"/>
      <c r="JHV33" s="124"/>
      <c r="JHW33" s="124"/>
      <c r="JHX33" s="124"/>
      <c r="JHY33" s="124"/>
      <c r="JHZ33" s="124"/>
      <c r="JIA33" s="124"/>
      <c r="JIB33" s="124"/>
      <c r="JIC33" s="124"/>
      <c r="JID33" s="124"/>
      <c r="JIE33" s="124"/>
      <c r="JIF33" s="124"/>
      <c r="JIG33" s="124"/>
      <c r="JIH33" s="124"/>
      <c r="JII33" s="124"/>
      <c r="JIJ33" s="124"/>
      <c r="JIK33" s="124"/>
      <c r="JIL33" s="124"/>
      <c r="JIM33" s="124"/>
      <c r="JIN33" s="124"/>
      <c r="JIO33" s="124"/>
      <c r="JIP33" s="124"/>
      <c r="JIQ33" s="124"/>
      <c r="JIR33" s="124"/>
      <c r="JIS33" s="124"/>
      <c r="JIT33" s="124"/>
      <c r="JIU33" s="124"/>
      <c r="JIV33" s="124"/>
      <c r="JIW33" s="124"/>
      <c r="JIX33" s="124"/>
      <c r="JIY33" s="124"/>
      <c r="JIZ33" s="124"/>
      <c r="JJA33" s="124"/>
      <c r="JJB33" s="124"/>
      <c r="JJC33" s="124"/>
      <c r="JJD33" s="124"/>
      <c r="JJE33" s="124"/>
      <c r="JJF33" s="124"/>
      <c r="JJG33" s="124"/>
      <c r="JJH33" s="124"/>
      <c r="JJI33" s="124"/>
      <c r="JJJ33" s="124"/>
      <c r="JJK33" s="124"/>
      <c r="JJL33" s="124"/>
      <c r="JJM33" s="124"/>
      <c r="JJN33" s="124"/>
      <c r="JJO33" s="124"/>
      <c r="JJP33" s="124"/>
      <c r="JJQ33" s="124"/>
      <c r="JJR33" s="124"/>
      <c r="JJS33" s="124"/>
      <c r="JJT33" s="124"/>
      <c r="JJU33" s="124"/>
      <c r="JJV33" s="124"/>
      <c r="JJW33" s="124"/>
      <c r="JJX33" s="124"/>
      <c r="JJY33" s="124"/>
      <c r="JJZ33" s="124"/>
      <c r="JKA33" s="124"/>
      <c r="JKB33" s="124"/>
      <c r="JKC33" s="124"/>
      <c r="JKD33" s="124"/>
      <c r="JKE33" s="124"/>
      <c r="JKF33" s="124"/>
      <c r="JKG33" s="124"/>
      <c r="JKH33" s="124"/>
      <c r="JKI33" s="124"/>
      <c r="JKJ33" s="124"/>
      <c r="JKK33" s="124"/>
      <c r="JKL33" s="124"/>
      <c r="JKM33" s="124"/>
      <c r="JKN33" s="124"/>
      <c r="JKO33" s="124"/>
      <c r="JKP33" s="124"/>
      <c r="JKQ33" s="124"/>
      <c r="JKR33" s="124"/>
      <c r="JKS33" s="124"/>
      <c r="JKT33" s="124"/>
      <c r="JKU33" s="124"/>
      <c r="JKV33" s="124"/>
      <c r="JKW33" s="124"/>
      <c r="JKX33" s="124"/>
      <c r="JKY33" s="124"/>
      <c r="JKZ33" s="124"/>
      <c r="JLA33" s="124"/>
      <c r="JLB33" s="124"/>
      <c r="JLC33" s="124"/>
      <c r="JLD33" s="124"/>
      <c r="JLE33" s="124"/>
      <c r="JLF33" s="124"/>
      <c r="JLG33" s="124"/>
      <c r="JLH33" s="124"/>
      <c r="JLI33" s="124"/>
      <c r="JLJ33" s="124"/>
      <c r="JLK33" s="124"/>
      <c r="JLL33" s="124"/>
      <c r="JLM33" s="124"/>
      <c r="JLN33" s="124"/>
      <c r="JLO33" s="124"/>
      <c r="JLP33" s="124"/>
      <c r="JLQ33" s="124"/>
      <c r="JLR33" s="124"/>
      <c r="JLS33" s="124"/>
      <c r="JLT33" s="124"/>
      <c r="JLU33" s="124"/>
      <c r="JLV33" s="124"/>
      <c r="JLW33" s="124"/>
      <c r="JLX33" s="124"/>
      <c r="JLY33" s="124"/>
      <c r="JLZ33" s="124"/>
      <c r="JMA33" s="124"/>
      <c r="JMB33" s="124"/>
      <c r="JMC33" s="124"/>
      <c r="JMD33" s="124"/>
      <c r="JME33" s="124"/>
      <c r="JMF33" s="124"/>
      <c r="JMG33" s="124"/>
      <c r="JMH33" s="124"/>
      <c r="JMI33" s="124"/>
      <c r="JMJ33" s="124"/>
      <c r="JMK33" s="124"/>
      <c r="JML33" s="124"/>
      <c r="JMM33" s="124"/>
      <c r="JMN33" s="124"/>
      <c r="JMO33" s="124"/>
      <c r="JMP33" s="124"/>
      <c r="JMQ33" s="124"/>
      <c r="JMR33" s="124"/>
      <c r="JMS33" s="124"/>
      <c r="JMT33" s="124"/>
      <c r="JMU33" s="124"/>
      <c r="JMV33" s="124"/>
      <c r="JMW33" s="124"/>
      <c r="JMX33" s="124"/>
      <c r="JMY33" s="124"/>
      <c r="JMZ33" s="124"/>
      <c r="JNA33" s="124"/>
      <c r="JNB33" s="124"/>
      <c r="JNC33" s="124"/>
      <c r="JND33" s="124"/>
      <c r="JNE33" s="124"/>
      <c r="JNF33" s="124"/>
      <c r="JNG33" s="124"/>
      <c r="JNH33" s="124"/>
      <c r="JNI33" s="124"/>
      <c r="JNJ33" s="124"/>
      <c r="JNK33" s="124"/>
      <c r="JNL33" s="124"/>
      <c r="JNM33" s="124"/>
      <c r="JNN33" s="124"/>
      <c r="JNO33" s="124"/>
      <c r="JNP33" s="124"/>
      <c r="JNQ33" s="124"/>
      <c r="JNR33" s="124"/>
      <c r="JNS33" s="124"/>
      <c r="JNT33" s="124"/>
      <c r="JNU33" s="124"/>
      <c r="JNV33" s="124"/>
      <c r="JNW33" s="124"/>
      <c r="JNX33" s="124"/>
      <c r="JNY33" s="124"/>
      <c r="JNZ33" s="124"/>
      <c r="JOA33" s="124"/>
      <c r="JOB33" s="124"/>
      <c r="JOC33" s="124"/>
      <c r="JOD33" s="124"/>
      <c r="JOE33" s="124"/>
      <c r="JOF33" s="124"/>
      <c r="JOG33" s="124"/>
      <c r="JOH33" s="124"/>
      <c r="JOI33" s="124"/>
      <c r="JOJ33" s="124"/>
      <c r="JOK33" s="124"/>
      <c r="JOL33" s="124"/>
      <c r="JOM33" s="124"/>
      <c r="JON33" s="124"/>
      <c r="JOO33" s="124"/>
      <c r="JOP33" s="124"/>
      <c r="JOQ33" s="124"/>
      <c r="JOR33" s="124"/>
      <c r="JOS33" s="124"/>
      <c r="JOT33" s="124"/>
      <c r="JOU33" s="124"/>
      <c r="JOV33" s="124"/>
      <c r="JOW33" s="124"/>
      <c r="JOX33" s="124"/>
      <c r="JOY33" s="124"/>
      <c r="JOZ33" s="124"/>
      <c r="JPA33" s="124"/>
      <c r="JPB33" s="124"/>
      <c r="JPC33" s="124"/>
      <c r="JPD33" s="124"/>
      <c r="JPE33" s="124"/>
      <c r="JPF33" s="124"/>
      <c r="JPG33" s="124"/>
      <c r="JPH33" s="124"/>
      <c r="JPI33" s="124"/>
      <c r="JPJ33" s="124"/>
      <c r="JPK33" s="124"/>
      <c r="JPL33" s="124"/>
      <c r="JPM33" s="124"/>
      <c r="JPN33" s="124"/>
      <c r="JPO33" s="124"/>
      <c r="JPP33" s="124"/>
      <c r="JPQ33" s="124"/>
      <c r="JPR33" s="124"/>
      <c r="JPS33" s="124"/>
      <c r="JPT33" s="124"/>
      <c r="JPU33" s="124"/>
      <c r="JPV33" s="124"/>
      <c r="JPW33" s="124"/>
      <c r="JPX33" s="124"/>
      <c r="JPY33" s="124"/>
      <c r="JPZ33" s="124"/>
      <c r="JQA33" s="124"/>
      <c r="JQB33" s="124"/>
      <c r="JQC33" s="124"/>
      <c r="JQD33" s="124"/>
      <c r="JQE33" s="124"/>
      <c r="JQF33" s="124"/>
      <c r="JQG33" s="124"/>
      <c r="JQH33" s="124"/>
      <c r="JQI33" s="124"/>
      <c r="JQJ33" s="124"/>
      <c r="JQK33" s="124"/>
      <c r="JQL33" s="124"/>
      <c r="JQM33" s="124"/>
      <c r="JQN33" s="124"/>
      <c r="JQO33" s="124"/>
      <c r="JQP33" s="124"/>
      <c r="JQQ33" s="124"/>
      <c r="JQR33" s="124"/>
      <c r="JQS33" s="124"/>
      <c r="JQT33" s="124"/>
      <c r="JQU33" s="124"/>
      <c r="JQV33" s="124"/>
      <c r="JQW33" s="124"/>
      <c r="JQX33" s="124"/>
      <c r="JQY33" s="124"/>
      <c r="JQZ33" s="124"/>
      <c r="JRA33" s="124"/>
      <c r="JRB33" s="124"/>
      <c r="JRC33" s="124"/>
      <c r="JRD33" s="124"/>
      <c r="JRE33" s="124"/>
      <c r="JRF33" s="124"/>
      <c r="JRG33" s="124"/>
      <c r="JRH33" s="124"/>
      <c r="JRI33" s="124"/>
      <c r="JRJ33" s="124"/>
      <c r="JRK33" s="124"/>
      <c r="JRL33" s="124"/>
      <c r="JRM33" s="124"/>
      <c r="JRN33" s="124"/>
      <c r="JRO33" s="124"/>
      <c r="JRP33" s="124"/>
      <c r="JRQ33" s="124"/>
      <c r="JRR33" s="124"/>
      <c r="JRS33" s="124"/>
      <c r="JRT33" s="124"/>
      <c r="JRU33" s="124"/>
      <c r="JRV33" s="124"/>
      <c r="JRW33" s="124"/>
      <c r="JRX33" s="124"/>
      <c r="JRY33" s="124"/>
      <c r="JRZ33" s="124"/>
      <c r="JSA33" s="124"/>
      <c r="JSB33" s="124"/>
      <c r="JSC33" s="124"/>
      <c r="JSD33" s="124"/>
      <c r="JSE33" s="124"/>
      <c r="JSF33" s="124"/>
      <c r="JSG33" s="124"/>
      <c r="JSH33" s="124"/>
      <c r="JSI33" s="124"/>
      <c r="JSJ33" s="124"/>
      <c r="JSK33" s="124"/>
      <c r="JSL33" s="124"/>
      <c r="JSM33" s="124"/>
      <c r="JSN33" s="124"/>
      <c r="JSO33" s="124"/>
      <c r="JSP33" s="124"/>
      <c r="JSQ33" s="124"/>
      <c r="JSR33" s="124"/>
      <c r="JSS33" s="124"/>
      <c r="JST33" s="124"/>
      <c r="JSU33" s="124"/>
      <c r="JSV33" s="124"/>
      <c r="JSW33" s="124"/>
      <c r="JSX33" s="124"/>
      <c r="JSY33" s="124"/>
      <c r="JSZ33" s="124"/>
      <c r="JTA33" s="124"/>
      <c r="JTB33" s="124"/>
      <c r="JTC33" s="124"/>
      <c r="JTD33" s="124"/>
      <c r="JTE33" s="124"/>
      <c r="JTF33" s="124"/>
      <c r="JTG33" s="124"/>
      <c r="JTH33" s="124"/>
      <c r="JTI33" s="124"/>
      <c r="JTJ33" s="124"/>
      <c r="JTK33" s="124"/>
      <c r="JTL33" s="124"/>
      <c r="JTM33" s="124"/>
      <c r="JTN33" s="124"/>
      <c r="JTO33" s="124"/>
      <c r="JTP33" s="124"/>
      <c r="JTQ33" s="124"/>
      <c r="JTR33" s="124"/>
      <c r="JTS33" s="124"/>
      <c r="JTT33" s="124"/>
      <c r="JTU33" s="124"/>
      <c r="JTV33" s="124"/>
      <c r="JTW33" s="124"/>
      <c r="JTX33" s="124"/>
      <c r="JTY33" s="124"/>
      <c r="JTZ33" s="124"/>
      <c r="JUA33" s="124"/>
      <c r="JUB33" s="124"/>
      <c r="JUC33" s="124"/>
      <c r="JUD33" s="124"/>
      <c r="JUE33" s="124"/>
      <c r="JUF33" s="124"/>
      <c r="JUG33" s="124"/>
      <c r="JUH33" s="124"/>
      <c r="JUI33" s="124"/>
      <c r="JUJ33" s="124"/>
      <c r="JUK33" s="124"/>
      <c r="JUL33" s="124"/>
      <c r="JUM33" s="124"/>
      <c r="JUN33" s="124"/>
      <c r="JUO33" s="124"/>
      <c r="JUP33" s="124"/>
      <c r="JUQ33" s="124"/>
      <c r="JUR33" s="124"/>
      <c r="JUS33" s="124"/>
      <c r="JUT33" s="124"/>
      <c r="JUU33" s="124"/>
      <c r="JUV33" s="124"/>
      <c r="JUW33" s="124"/>
      <c r="JUX33" s="124"/>
      <c r="JUY33" s="124"/>
      <c r="JUZ33" s="124"/>
      <c r="JVA33" s="124"/>
      <c r="JVB33" s="124"/>
      <c r="JVC33" s="124"/>
      <c r="JVD33" s="124"/>
      <c r="JVE33" s="124"/>
      <c r="JVF33" s="124"/>
      <c r="JVG33" s="124"/>
      <c r="JVH33" s="124"/>
      <c r="JVI33" s="124"/>
      <c r="JVJ33" s="124"/>
      <c r="JVK33" s="124"/>
      <c r="JVL33" s="124"/>
      <c r="JVM33" s="124"/>
      <c r="JVN33" s="124"/>
      <c r="JVO33" s="124"/>
      <c r="JVP33" s="124"/>
      <c r="JVQ33" s="124"/>
      <c r="JVR33" s="124"/>
      <c r="JVS33" s="124"/>
      <c r="JVT33" s="124"/>
      <c r="JVU33" s="124"/>
      <c r="JVV33" s="124"/>
      <c r="JVW33" s="124"/>
      <c r="JVX33" s="124"/>
      <c r="JVY33" s="124"/>
      <c r="JVZ33" s="124"/>
      <c r="JWA33" s="124"/>
      <c r="JWB33" s="124"/>
      <c r="JWC33" s="124"/>
      <c r="JWD33" s="124"/>
      <c r="JWE33" s="124"/>
      <c r="JWF33" s="124"/>
      <c r="JWG33" s="124"/>
      <c r="JWH33" s="124"/>
      <c r="JWI33" s="124"/>
      <c r="JWJ33" s="124"/>
      <c r="JWK33" s="124"/>
      <c r="JWL33" s="124"/>
      <c r="JWM33" s="124"/>
      <c r="JWN33" s="124"/>
      <c r="JWO33" s="124"/>
      <c r="JWP33" s="124"/>
      <c r="JWQ33" s="124"/>
      <c r="JWR33" s="124"/>
      <c r="JWS33" s="124"/>
      <c r="JWT33" s="124"/>
      <c r="JWU33" s="124"/>
      <c r="JWV33" s="124"/>
      <c r="JWW33" s="124"/>
      <c r="JWX33" s="124"/>
      <c r="JWY33" s="124"/>
      <c r="JWZ33" s="124"/>
      <c r="JXA33" s="124"/>
      <c r="JXB33" s="124"/>
      <c r="JXC33" s="124"/>
      <c r="JXD33" s="124"/>
      <c r="JXE33" s="124"/>
      <c r="JXF33" s="124"/>
      <c r="JXG33" s="124"/>
      <c r="JXH33" s="124"/>
      <c r="JXI33" s="124"/>
      <c r="JXJ33" s="124"/>
      <c r="JXK33" s="124"/>
      <c r="JXL33" s="124"/>
      <c r="JXM33" s="124"/>
      <c r="JXN33" s="124"/>
      <c r="JXO33" s="124"/>
      <c r="JXP33" s="124"/>
      <c r="JXQ33" s="124"/>
      <c r="JXR33" s="124"/>
      <c r="JXS33" s="124"/>
      <c r="JXT33" s="124"/>
      <c r="JXU33" s="124"/>
      <c r="JXV33" s="124"/>
      <c r="JXW33" s="124"/>
      <c r="JXX33" s="124"/>
      <c r="JXY33" s="124"/>
      <c r="JXZ33" s="124"/>
      <c r="JYA33" s="124"/>
      <c r="JYB33" s="124"/>
      <c r="JYC33" s="124"/>
      <c r="JYD33" s="124"/>
      <c r="JYE33" s="124"/>
      <c r="JYF33" s="124"/>
      <c r="JYG33" s="124"/>
      <c r="JYH33" s="124"/>
      <c r="JYI33" s="124"/>
      <c r="JYJ33" s="124"/>
      <c r="JYK33" s="124"/>
      <c r="JYL33" s="124"/>
      <c r="JYM33" s="124"/>
      <c r="JYN33" s="124"/>
      <c r="JYO33" s="124"/>
      <c r="JYP33" s="124"/>
      <c r="JYQ33" s="124"/>
      <c r="JYR33" s="124"/>
      <c r="JYS33" s="124"/>
      <c r="JYT33" s="124"/>
      <c r="JYU33" s="124"/>
      <c r="JYV33" s="124"/>
      <c r="JYW33" s="124"/>
      <c r="JYX33" s="124"/>
      <c r="JYY33" s="124"/>
      <c r="JYZ33" s="124"/>
      <c r="JZA33" s="124"/>
      <c r="JZB33" s="124"/>
      <c r="JZC33" s="124"/>
      <c r="JZD33" s="124"/>
      <c r="JZE33" s="124"/>
      <c r="JZF33" s="124"/>
      <c r="JZG33" s="124"/>
      <c r="JZH33" s="124"/>
      <c r="JZI33" s="124"/>
      <c r="JZJ33" s="124"/>
      <c r="JZK33" s="124"/>
      <c r="JZL33" s="124"/>
      <c r="JZM33" s="124"/>
      <c r="JZN33" s="124"/>
      <c r="JZO33" s="124"/>
      <c r="JZP33" s="124"/>
      <c r="JZQ33" s="124"/>
      <c r="JZR33" s="124"/>
      <c r="JZS33" s="124"/>
      <c r="JZT33" s="124"/>
      <c r="JZU33" s="124"/>
      <c r="JZV33" s="124"/>
      <c r="JZW33" s="124"/>
      <c r="JZX33" s="124"/>
      <c r="JZY33" s="124"/>
      <c r="JZZ33" s="124"/>
      <c r="KAA33" s="124"/>
      <c r="KAB33" s="124"/>
      <c r="KAC33" s="124"/>
      <c r="KAD33" s="124"/>
      <c r="KAE33" s="124"/>
      <c r="KAF33" s="124"/>
      <c r="KAG33" s="124"/>
      <c r="KAH33" s="124"/>
      <c r="KAI33" s="124"/>
      <c r="KAJ33" s="124"/>
      <c r="KAK33" s="124"/>
      <c r="KAL33" s="124"/>
      <c r="KAM33" s="124"/>
      <c r="KAN33" s="124"/>
      <c r="KAO33" s="124"/>
      <c r="KAP33" s="124"/>
      <c r="KAQ33" s="124"/>
      <c r="KAR33" s="124"/>
      <c r="KAS33" s="124"/>
      <c r="KAT33" s="124"/>
      <c r="KAU33" s="124"/>
      <c r="KAV33" s="124"/>
      <c r="KAW33" s="124"/>
      <c r="KAX33" s="124"/>
      <c r="KAY33" s="124"/>
      <c r="KAZ33" s="124"/>
      <c r="KBA33" s="124"/>
      <c r="KBB33" s="124"/>
      <c r="KBC33" s="124"/>
      <c r="KBD33" s="124"/>
      <c r="KBE33" s="124"/>
      <c r="KBF33" s="124"/>
      <c r="KBG33" s="124"/>
      <c r="KBH33" s="124"/>
      <c r="KBI33" s="124"/>
      <c r="KBJ33" s="124"/>
      <c r="KBK33" s="124"/>
      <c r="KBL33" s="124"/>
      <c r="KBM33" s="124"/>
      <c r="KBN33" s="124"/>
      <c r="KBO33" s="124"/>
      <c r="KBP33" s="124"/>
      <c r="KBQ33" s="124"/>
      <c r="KBR33" s="124"/>
      <c r="KBS33" s="124"/>
      <c r="KBT33" s="124"/>
      <c r="KBU33" s="124"/>
      <c r="KBV33" s="124"/>
      <c r="KBW33" s="124"/>
      <c r="KBX33" s="124"/>
      <c r="KBY33" s="124"/>
      <c r="KBZ33" s="124"/>
      <c r="KCA33" s="124"/>
      <c r="KCB33" s="124"/>
      <c r="KCC33" s="124"/>
      <c r="KCD33" s="124"/>
      <c r="KCE33" s="124"/>
      <c r="KCF33" s="124"/>
      <c r="KCG33" s="124"/>
      <c r="KCH33" s="124"/>
      <c r="KCI33" s="124"/>
      <c r="KCJ33" s="124"/>
      <c r="KCK33" s="124"/>
      <c r="KCL33" s="124"/>
      <c r="KCM33" s="124"/>
      <c r="KCN33" s="124"/>
      <c r="KCO33" s="124"/>
      <c r="KCP33" s="124"/>
      <c r="KCQ33" s="124"/>
      <c r="KCR33" s="124"/>
      <c r="KCS33" s="124"/>
      <c r="KCT33" s="124"/>
      <c r="KCU33" s="124"/>
      <c r="KCV33" s="124"/>
      <c r="KCW33" s="124"/>
      <c r="KCX33" s="124"/>
      <c r="KCY33" s="124"/>
      <c r="KCZ33" s="124"/>
      <c r="KDA33" s="124"/>
      <c r="KDB33" s="124"/>
      <c r="KDC33" s="124"/>
      <c r="KDD33" s="124"/>
      <c r="KDE33" s="124"/>
      <c r="KDF33" s="124"/>
      <c r="KDG33" s="124"/>
      <c r="KDH33" s="124"/>
      <c r="KDI33" s="124"/>
      <c r="KDJ33" s="124"/>
      <c r="KDK33" s="124"/>
      <c r="KDL33" s="124"/>
      <c r="KDM33" s="124"/>
      <c r="KDN33" s="124"/>
      <c r="KDO33" s="124"/>
      <c r="KDP33" s="124"/>
      <c r="KDQ33" s="124"/>
      <c r="KDR33" s="124"/>
      <c r="KDS33" s="124"/>
      <c r="KDT33" s="124"/>
      <c r="KDU33" s="124"/>
      <c r="KDV33" s="124"/>
      <c r="KDW33" s="124"/>
      <c r="KDX33" s="124"/>
      <c r="KDY33" s="124"/>
      <c r="KDZ33" s="124"/>
      <c r="KEA33" s="124"/>
      <c r="KEB33" s="124"/>
      <c r="KEC33" s="124"/>
      <c r="KED33" s="124"/>
      <c r="KEE33" s="124"/>
      <c r="KEF33" s="124"/>
      <c r="KEG33" s="124"/>
      <c r="KEH33" s="124"/>
      <c r="KEI33" s="124"/>
      <c r="KEJ33" s="124"/>
      <c r="KEK33" s="124"/>
      <c r="KEL33" s="124"/>
      <c r="KEM33" s="124"/>
      <c r="KEN33" s="124"/>
      <c r="KEO33" s="124"/>
      <c r="KEP33" s="124"/>
      <c r="KEQ33" s="124"/>
      <c r="KER33" s="124"/>
      <c r="KES33" s="124"/>
      <c r="KET33" s="124"/>
      <c r="KEU33" s="124"/>
      <c r="KEV33" s="124"/>
      <c r="KEW33" s="124"/>
      <c r="KEX33" s="124"/>
      <c r="KEY33" s="124"/>
      <c r="KEZ33" s="124"/>
      <c r="KFA33" s="124"/>
      <c r="KFB33" s="124"/>
      <c r="KFC33" s="124"/>
      <c r="KFD33" s="124"/>
      <c r="KFE33" s="124"/>
      <c r="KFF33" s="124"/>
      <c r="KFG33" s="124"/>
      <c r="KFH33" s="124"/>
      <c r="KFI33" s="124"/>
      <c r="KFJ33" s="124"/>
      <c r="KFK33" s="124"/>
      <c r="KFL33" s="124"/>
      <c r="KFM33" s="124"/>
      <c r="KFN33" s="124"/>
      <c r="KFO33" s="124"/>
      <c r="KFP33" s="124"/>
      <c r="KFQ33" s="124"/>
      <c r="KFR33" s="124"/>
      <c r="KFS33" s="124"/>
      <c r="KFT33" s="124"/>
      <c r="KFU33" s="124"/>
      <c r="KFV33" s="124"/>
      <c r="KFW33" s="124"/>
      <c r="KFX33" s="124"/>
      <c r="KFY33" s="124"/>
      <c r="KFZ33" s="124"/>
      <c r="KGA33" s="124"/>
      <c r="KGB33" s="124"/>
      <c r="KGC33" s="124"/>
      <c r="KGD33" s="124"/>
      <c r="KGE33" s="124"/>
      <c r="KGF33" s="124"/>
      <c r="KGG33" s="124"/>
      <c r="KGH33" s="124"/>
      <c r="KGI33" s="124"/>
      <c r="KGJ33" s="124"/>
      <c r="KGK33" s="124"/>
      <c r="KGL33" s="124"/>
      <c r="KGM33" s="124"/>
      <c r="KGN33" s="124"/>
      <c r="KGO33" s="124"/>
      <c r="KGP33" s="124"/>
      <c r="KGQ33" s="124"/>
      <c r="KGR33" s="124"/>
      <c r="KGS33" s="124"/>
      <c r="KGT33" s="124"/>
      <c r="KGU33" s="124"/>
      <c r="KGV33" s="124"/>
      <c r="KGW33" s="124"/>
      <c r="KGX33" s="124"/>
      <c r="KGY33" s="124"/>
      <c r="KGZ33" s="124"/>
      <c r="KHA33" s="124"/>
      <c r="KHB33" s="124"/>
      <c r="KHC33" s="124"/>
      <c r="KHD33" s="124"/>
      <c r="KHE33" s="124"/>
      <c r="KHF33" s="124"/>
      <c r="KHG33" s="124"/>
      <c r="KHH33" s="124"/>
      <c r="KHI33" s="124"/>
      <c r="KHJ33" s="124"/>
      <c r="KHK33" s="124"/>
      <c r="KHL33" s="124"/>
      <c r="KHM33" s="124"/>
      <c r="KHN33" s="124"/>
      <c r="KHO33" s="124"/>
      <c r="KHP33" s="124"/>
      <c r="KHQ33" s="124"/>
      <c r="KHR33" s="124"/>
      <c r="KHS33" s="124"/>
      <c r="KHT33" s="124"/>
      <c r="KHU33" s="124"/>
      <c r="KHV33" s="124"/>
      <c r="KHW33" s="124"/>
      <c r="KHX33" s="124"/>
      <c r="KHY33" s="124"/>
      <c r="KHZ33" s="124"/>
      <c r="KIA33" s="124"/>
      <c r="KIB33" s="124"/>
      <c r="KIC33" s="124"/>
      <c r="KID33" s="124"/>
      <c r="KIE33" s="124"/>
      <c r="KIF33" s="124"/>
      <c r="KIG33" s="124"/>
      <c r="KIH33" s="124"/>
      <c r="KII33" s="124"/>
      <c r="KIJ33" s="124"/>
      <c r="KIK33" s="124"/>
      <c r="KIL33" s="124"/>
      <c r="KIM33" s="124"/>
      <c r="KIN33" s="124"/>
      <c r="KIO33" s="124"/>
      <c r="KIP33" s="124"/>
      <c r="KIQ33" s="124"/>
      <c r="KIR33" s="124"/>
      <c r="KIS33" s="124"/>
      <c r="KIT33" s="124"/>
      <c r="KIU33" s="124"/>
      <c r="KIV33" s="124"/>
      <c r="KIW33" s="124"/>
      <c r="KIX33" s="124"/>
      <c r="KIY33" s="124"/>
      <c r="KIZ33" s="124"/>
      <c r="KJA33" s="124"/>
      <c r="KJB33" s="124"/>
      <c r="KJC33" s="124"/>
      <c r="KJD33" s="124"/>
      <c r="KJE33" s="124"/>
      <c r="KJF33" s="124"/>
      <c r="KJG33" s="124"/>
      <c r="KJH33" s="124"/>
      <c r="KJI33" s="124"/>
      <c r="KJJ33" s="124"/>
      <c r="KJK33" s="124"/>
      <c r="KJL33" s="124"/>
      <c r="KJM33" s="124"/>
      <c r="KJN33" s="124"/>
      <c r="KJO33" s="124"/>
      <c r="KJP33" s="124"/>
      <c r="KJQ33" s="124"/>
      <c r="KJR33" s="124"/>
      <c r="KJS33" s="124"/>
      <c r="KJT33" s="124"/>
      <c r="KJU33" s="124"/>
      <c r="KJV33" s="124"/>
      <c r="KJW33" s="124"/>
      <c r="KJX33" s="124"/>
      <c r="KJY33" s="124"/>
      <c r="KJZ33" s="124"/>
      <c r="KKA33" s="124"/>
      <c r="KKB33" s="124"/>
      <c r="KKC33" s="124"/>
      <c r="KKD33" s="124"/>
      <c r="KKE33" s="124"/>
      <c r="KKF33" s="124"/>
      <c r="KKG33" s="124"/>
      <c r="KKH33" s="124"/>
      <c r="KKI33" s="124"/>
      <c r="KKJ33" s="124"/>
      <c r="KKK33" s="124"/>
      <c r="KKL33" s="124"/>
      <c r="KKM33" s="124"/>
      <c r="KKN33" s="124"/>
      <c r="KKO33" s="124"/>
      <c r="KKP33" s="124"/>
      <c r="KKQ33" s="124"/>
      <c r="KKR33" s="124"/>
      <c r="KKS33" s="124"/>
      <c r="KKT33" s="124"/>
      <c r="KKU33" s="124"/>
      <c r="KKV33" s="124"/>
      <c r="KKW33" s="124"/>
      <c r="KKX33" s="124"/>
      <c r="KKY33" s="124"/>
      <c r="KKZ33" s="124"/>
      <c r="KLA33" s="124"/>
      <c r="KLB33" s="124"/>
      <c r="KLC33" s="124"/>
      <c r="KLD33" s="124"/>
      <c r="KLE33" s="124"/>
      <c r="KLF33" s="124"/>
      <c r="KLG33" s="124"/>
      <c r="KLH33" s="124"/>
      <c r="KLI33" s="124"/>
      <c r="KLJ33" s="124"/>
      <c r="KLK33" s="124"/>
      <c r="KLL33" s="124"/>
      <c r="KLM33" s="124"/>
      <c r="KLN33" s="124"/>
      <c r="KLO33" s="124"/>
      <c r="KLP33" s="124"/>
      <c r="KLQ33" s="124"/>
      <c r="KLR33" s="124"/>
      <c r="KLS33" s="124"/>
      <c r="KLT33" s="124"/>
      <c r="KLU33" s="124"/>
      <c r="KLV33" s="124"/>
      <c r="KLW33" s="124"/>
      <c r="KLX33" s="124"/>
      <c r="KLY33" s="124"/>
      <c r="KLZ33" s="124"/>
      <c r="KMA33" s="124"/>
      <c r="KMB33" s="124"/>
      <c r="KMC33" s="124"/>
      <c r="KMD33" s="124"/>
      <c r="KME33" s="124"/>
      <c r="KMF33" s="124"/>
      <c r="KMG33" s="124"/>
      <c r="KMH33" s="124"/>
      <c r="KMI33" s="124"/>
      <c r="KMJ33" s="124"/>
      <c r="KMK33" s="124"/>
      <c r="KML33" s="124"/>
      <c r="KMM33" s="124"/>
      <c r="KMN33" s="124"/>
      <c r="KMO33" s="124"/>
      <c r="KMP33" s="124"/>
      <c r="KMQ33" s="124"/>
      <c r="KMR33" s="124"/>
      <c r="KMS33" s="124"/>
      <c r="KMT33" s="124"/>
      <c r="KMU33" s="124"/>
      <c r="KMV33" s="124"/>
      <c r="KMW33" s="124"/>
      <c r="KMX33" s="124"/>
      <c r="KMY33" s="124"/>
      <c r="KMZ33" s="124"/>
      <c r="KNA33" s="124"/>
      <c r="KNB33" s="124"/>
      <c r="KNC33" s="124"/>
      <c r="KND33" s="124"/>
      <c r="KNE33" s="124"/>
      <c r="KNF33" s="124"/>
      <c r="KNG33" s="124"/>
      <c r="KNH33" s="124"/>
      <c r="KNI33" s="124"/>
      <c r="KNJ33" s="124"/>
      <c r="KNK33" s="124"/>
      <c r="KNL33" s="124"/>
      <c r="KNM33" s="124"/>
      <c r="KNN33" s="124"/>
      <c r="KNO33" s="124"/>
      <c r="KNP33" s="124"/>
      <c r="KNQ33" s="124"/>
      <c r="KNR33" s="124"/>
      <c r="KNS33" s="124"/>
      <c r="KNT33" s="124"/>
      <c r="KNU33" s="124"/>
      <c r="KNV33" s="124"/>
      <c r="KNW33" s="124"/>
      <c r="KNX33" s="124"/>
      <c r="KNY33" s="124"/>
      <c r="KNZ33" s="124"/>
      <c r="KOA33" s="124"/>
      <c r="KOB33" s="124"/>
      <c r="KOC33" s="124"/>
      <c r="KOD33" s="124"/>
      <c r="KOE33" s="124"/>
      <c r="KOF33" s="124"/>
      <c r="KOG33" s="124"/>
      <c r="KOH33" s="124"/>
      <c r="KOI33" s="124"/>
      <c r="KOJ33" s="124"/>
      <c r="KOK33" s="124"/>
      <c r="KOL33" s="124"/>
      <c r="KOM33" s="124"/>
      <c r="KON33" s="124"/>
      <c r="KOO33" s="124"/>
      <c r="KOP33" s="124"/>
      <c r="KOQ33" s="124"/>
      <c r="KOR33" s="124"/>
      <c r="KOS33" s="124"/>
      <c r="KOT33" s="124"/>
      <c r="KOU33" s="124"/>
      <c r="KOV33" s="124"/>
      <c r="KOW33" s="124"/>
      <c r="KOX33" s="124"/>
      <c r="KOY33" s="124"/>
      <c r="KOZ33" s="124"/>
      <c r="KPA33" s="124"/>
      <c r="KPB33" s="124"/>
      <c r="KPC33" s="124"/>
      <c r="KPD33" s="124"/>
      <c r="KPE33" s="124"/>
      <c r="KPF33" s="124"/>
      <c r="KPG33" s="124"/>
      <c r="KPH33" s="124"/>
      <c r="KPI33" s="124"/>
      <c r="KPJ33" s="124"/>
      <c r="KPK33" s="124"/>
      <c r="KPL33" s="124"/>
      <c r="KPM33" s="124"/>
      <c r="KPN33" s="124"/>
      <c r="KPO33" s="124"/>
      <c r="KPP33" s="124"/>
      <c r="KPQ33" s="124"/>
      <c r="KPR33" s="124"/>
      <c r="KPS33" s="124"/>
      <c r="KPT33" s="124"/>
      <c r="KPU33" s="124"/>
      <c r="KPV33" s="124"/>
      <c r="KPW33" s="124"/>
      <c r="KPX33" s="124"/>
      <c r="KPY33" s="124"/>
      <c r="KPZ33" s="124"/>
      <c r="KQA33" s="124"/>
      <c r="KQB33" s="124"/>
      <c r="KQC33" s="124"/>
      <c r="KQD33" s="124"/>
      <c r="KQE33" s="124"/>
      <c r="KQF33" s="124"/>
      <c r="KQG33" s="124"/>
      <c r="KQH33" s="124"/>
      <c r="KQI33" s="124"/>
      <c r="KQJ33" s="124"/>
      <c r="KQK33" s="124"/>
      <c r="KQL33" s="124"/>
      <c r="KQM33" s="124"/>
      <c r="KQN33" s="124"/>
      <c r="KQO33" s="124"/>
      <c r="KQP33" s="124"/>
      <c r="KQQ33" s="124"/>
      <c r="KQR33" s="124"/>
      <c r="KQS33" s="124"/>
      <c r="KQT33" s="124"/>
      <c r="KQU33" s="124"/>
      <c r="KQV33" s="124"/>
      <c r="KQW33" s="124"/>
      <c r="KQX33" s="124"/>
      <c r="KQY33" s="124"/>
      <c r="KQZ33" s="124"/>
      <c r="KRA33" s="124"/>
      <c r="KRB33" s="124"/>
      <c r="KRC33" s="124"/>
      <c r="KRD33" s="124"/>
      <c r="KRE33" s="124"/>
      <c r="KRF33" s="124"/>
      <c r="KRG33" s="124"/>
      <c r="KRH33" s="124"/>
      <c r="KRI33" s="124"/>
      <c r="KRJ33" s="124"/>
      <c r="KRK33" s="124"/>
      <c r="KRL33" s="124"/>
      <c r="KRM33" s="124"/>
      <c r="KRN33" s="124"/>
      <c r="KRO33" s="124"/>
      <c r="KRP33" s="124"/>
      <c r="KRQ33" s="124"/>
      <c r="KRR33" s="124"/>
      <c r="KRS33" s="124"/>
      <c r="KRT33" s="124"/>
      <c r="KRU33" s="124"/>
      <c r="KRV33" s="124"/>
      <c r="KRW33" s="124"/>
      <c r="KRX33" s="124"/>
      <c r="KRY33" s="124"/>
      <c r="KRZ33" s="124"/>
      <c r="KSA33" s="124"/>
      <c r="KSB33" s="124"/>
      <c r="KSC33" s="124"/>
      <c r="KSD33" s="124"/>
      <c r="KSE33" s="124"/>
      <c r="KSF33" s="124"/>
      <c r="KSG33" s="124"/>
      <c r="KSH33" s="124"/>
      <c r="KSI33" s="124"/>
      <c r="KSJ33" s="124"/>
      <c r="KSK33" s="124"/>
      <c r="KSL33" s="124"/>
      <c r="KSM33" s="124"/>
      <c r="KSN33" s="124"/>
      <c r="KSO33" s="124"/>
      <c r="KSP33" s="124"/>
      <c r="KSQ33" s="124"/>
      <c r="KSR33" s="124"/>
      <c r="KSS33" s="124"/>
      <c r="KST33" s="124"/>
      <c r="KSU33" s="124"/>
      <c r="KSV33" s="124"/>
      <c r="KSW33" s="124"/>
      <c r="KSX33" s="124"/>
      <c r="KSY33" s="124"/>
      <c r="KSZ33" s="124"/>
      <c r="KTA33" s="124"/>
      <c r="KTB33" s="124"/>
      <c r="KTC33" s="124"/>
      <c r="KTD33" s="124"/>
      <c r="KTE33" s="124"/>
      <c r="KTF33" s="124"/>
      <c r="KTG33" s="124"/>
      <c r="KTH33" s="124"/>
      <c r="KTI33" s="124"/>
      <c r="KTJ33" s="124"/>
      <c r="KTK33" s="124"/>
      <c r="KTL33" s="124"/>
      <c r="KTM33" s="124"/>
      <c r="KTN33" s="124"/>
      <c r="KTO33" s="124"/>
      <c r="KTP33" s="124"/>
      <c r="KTQ33" s="124"/>
      <c r="KTR33" s="124"/>
      <c r="KTS33" s="124"/>
      <c r="KTT33" s="124"/>
      <c r="KTU33" s="124"/>
      <c r="KTV33" s="124"/>
      <c r="KTW33" s="124"/>
      <c r="KTX33" s="124"/>
      <c r="KTY33" s="124"/>
      <c r="KTZ33" s="124"/>
      <c r="KUA33" s="124"/>
      <c r="KUB33" s="124"/>
      <c r="KUC33" s="124"/>
      <c r="KUD33" s="124"/>
      <c r="KUE33" s="124"/>
      <c r="KUF33" s="124"/>
      <c r="KUG33" s="124"/>
      <c r="KUH33" s="124"/>
      <c r="KUI33" s="124"/>
      <c r="KUJ33" s="124"/>
      <c r="KUK33" s="124"/>
      <c r="KUL33" s="124"/>
      <c r="KUM33" s="124"/>
      <c r="KUN33" s="124"/>
      <c r="KUO33" s="124"/>
      <c r="KUP33" s="124"/>
      <c r="KUQ33" s="124"/>
      <c r="KUR33" s="124"/>
      <c r="KUS33" s="124"/>
      <c r="KUT33" s="124"/>
      <c r="KUU33" s="124"/>
      <c r="KUV33" s="124"/>
      <c r="KUW33" s="124"/>
      <c r="KUX33" s="124"/>
      <c r="KUY33" s="124"/>
      <c r="KUZ33" s="124"/>
      <c r="KVA33" s="124"/>
      <c r="KVB33" s="124"/>
      <c r="KVC33" s="124"/>
      <c r="KVD33" s="124"/>
      <c r="KVE33" s="124"/>
      <c r="KVF33" s="124"/>
      <c r="KVG33" s="124"/>
      <c r="KVH33" s="124"/>
      <c r="KVI33" s="124"/>
      <c r="KVJ33" s="124"/>
      <c r="KVK33" s="124"/>
      <c r="KVL33" s="124"/>
      <c r="KVM33" s="124"/>
      <c r="KVN33" s="124"/>
      <c r="KVO33" s="124"/>
      <c r="KVP33" s="124"/>
      <c r="KVQ33" s="124"/>
      <c r="KVR33" s="124"/>
      <c r="KVS33" s="124"/>
      <c r="KVT33" s="124"/>
      <c r="KVU33" s="124"/>
      <c r="KVV33" s="124"/>
      <c r="KVW33" s="124"/>
      <c r="KVX33" s="124"/>
      <c r="KVY33" s="124"/>
      <c r="KVZ33" s="124"/>
      <c r="KWA33" s="124"/>
      <c r="KWB33" s="124"/>
      <c r="KWC33" s="124"/>
      <c r="KWD33" s="124"/>
      <c r="KWE33" s="124"/>
      <c r="KWF33" s="124"/>
      <c r="KWG33" s="124"/>
      <c r="KWH33" s="124"/>
      <c r="KWI33" s="124"/>
      <c r="KWJ33" s="124"/>
      <c r="KWK33" s="124"/>
      <c r="KWL33" s="124"/>
      <c r="KWM33" s="124"/>
      <c r="KWN33" s="124"/>
      <c r="KWO33" s="124"/>
      <c r="KWP33" s="124"/>
      <c r="KWQ33" s="124"/>
      <c r="KWR33" s="124"/>
      <c r="KWS33" s="124"/>
      <c r="KWT33" s="124"/>
      <c r="KWU33" s="124"/>
      <c r="KWV33" s="124"/>
      <c r="KWW33" s="124"/>
      <c r="KWX33" s="124"/>
      <c r="KWY33" s="124"/>
      <c r="KWZ33" s="124"/>
      <c r="KXA33" s="124"/>
      <c r="KXB33" s="124"/>
      <c r="KXC33" s="124"/>
      <c r="KXD33" s="124"/>
      <c r="KXE33" s="124"/>
      <c r="KXF33" s="124"/>
      <c r="KXG33" s="124"/>
      <c r="KXH33" s="124"/>
      <c r="KXI33" s="124"/>
      <c r="KXJ33" s="124"/>
      <c r="KXK33" s="124"/>
      <c r="KXL33" s="124"/>
      <c r="KXM33" s="124"/>
      <c r="KXN33" s="124"/>
      <c r="KXO33" s="124"/>
      <c r="KXP33" s="124"/>
      <c r="KXQ33" s="124"/>
      <c r="KXR33" s="124"/>
      <c r="KXS33" s="124"/>
      <c r="KXT33" s="124"/>
      <c r="KXU33" s="124"/>
      <c r="KXV33" s="124"/>
      <c r="KXW33" s="124"/>
      <c r="KXX33" s="124"/>
      <c r="KXY33" s="124"/>
      <c r="KXZ33" s="124"/>
      <c r="KYA33" s="124"/>
      <c r="KYB33" s="124"/>
      <c r="KYC33" s="124"/>
      <c r="KYD33" s="124"/>
      <c r="KYE33" s="124"/>
      <c r="KYF33" s="124"/>
      <c r="KYG33" s="124"/>
      <c r="KYH33" s="124"/>
      <c r="KYI33" s="124"/>
      <c r="KYJ33" s="124"/>
      <c r="KYK33" s="124"/>
      <c r="KYL33" s="124"/>
      <c r="KYM33" s="124"/>
      <c r="KYN33" s="124"/>
      <c r="KYO33" s="124"/>
      <c r="KYP33" s="124"/>
      <c r="KYQ33" s="124"/>
      <c r="KYR33" s="124"/>
      <c r="KYS33" s="124"/>
      <c r="KYT33" s="124"/>
      <c r="KYU33" s="124"/>
      <c r="KYV33" s="124"/>
      <c r="KYW33" s="124"/>
      <c r="KYX33" s="124"/>
      <c r="KYY33" s="124"/>
      <c r="KYZ33" s="124"/>
      <c r="KZA33" s="124"/>
      <c r="KZB33" s="124"/>
      <c r="KZC33" s="124"/>
      <c r="KZD33" s="124"/>
      <c r="KZE33" s="124"/>
      <c r="KZF33" s="124"/>
      <c r="KZG33" s="124"/>
      <c r="KZH33" s="124"/>
      <c r="KZI33" s="124"/>
      <c r="KZJ33" s="124"/>
      <c r="KZK33" s="124"/>
      <c r="KZL33" s="124"/>
      <c r="KZM33" s="124"/>
      <c r="KZN33" s="124"/>
      <c r="KZO33" s="124"/>
      <c r="KZP33" s="124"/>
      <c r="KZQ33" s="124"/>
      <c r="KZR33" s="124"/>
      <c r="KZS33" s="124"/>
      <c r="KZT33" s="124"/>
      <c r="KZU33" s="124"/>
      <c r="KZV33" s="124"/>
      <c r="KZW33" s="124"/>
      <c r="KZX33" s="124"/>
      <c r="KZY33" s="124"/>
      <c r="KZZ33" s="124"/>
      <c r="LAA33" s="124"/>
      <c r="LAB33" s="124"/>
      <c r="LAC33" s="124"/>
      <c r="LAD33" s="124"/>
      <c r="LAE33" s="124"/>
      <c r="LAF33" s="124"/>
      <c r="LAG33" s="124"/>
      <c r="LAH33" s="124"/>
      <c r="LAI33" s="124"/>
      <c r="LAJ33" s="124"/>
      <c r="LAK33" s="124"/>
      <c r="LAL33" s="124"/>
      <c r="LAM33" s="124"/>
      <c r="LAN33" s="124"/>
      <c r="LAO33" s="124"/>
      <c r="LAP33" s="124"/>
      <c r="LAQ33" s="124"/>
      <c r="LAR33" s="124"/>
      <c r="LAS33" s="124"/>
      <c r="LAT33" s="124"/>
      <c r="LAU33" s="124"/>
      <c r="LAV33" s="124"/>
      <c r="LAW33" s="124"/>
      <c r="LAX33" s="124"/>
      <c r="LAY33" s="124"/>
      <c r="LAZ33" s="124"/>
      <c r="LBA33" s="124"/>
      <c r="LBB33" s="124"/>
      <c r="LBC33" s="124"/>
      <c r="LBD33" s="124"/>
      <c r="LBE33" s="124"/>
      <c r="LBF33" s="124"/>
      <c r="LBG33" s="124"/>
      <c r="LBH33" s="124"/>
      <c r="LBI33" s="124"/>
      <c r="LBJ33" s="124"/>
      <c r="LBK33" s="124"/>
      <c r="LBL33" s="124"/>
      <c r="LBM33" s="124"/>
      <c r="LBN33" s="124"/>
      <c r="LBO33" s="124"/>
      <c r="LBP33" s="124"/>
      <c r="LBQ33" s="124"/>
      <c r="LBR33" s="124"/>
      <c r="LBS33" s="124"/>
      <c r="LBT33" s="124"/>
      <c r="LBU33" s="124"/>
      <c r="LBV33" s="124"/>
      <c r="LBW33" s="124"/>
      <c r="LBX33" s="124"/>
      <c r="LBY33" s="124"/>
      <c r="LBZ33" s="124"/>
      <c r="LCA33" s="124"/>
      <c r="LCB33" s="124"/>
      <c r="LCC33" s="124"/>
      <c r="LCD33" s="124"/>
      <c r="LCE33" s="124"/>
      <c r="LCF33" s="124"/>
      <c r="LCG33" s="124"/>
      <c r="LCH33" s="124"/>
      <c r="LCI33" s="124"/>
      <c r="LCJ33" s="124"/>
      <c r="LCK33" s="124"/>
      <c r="LCL33" s="124"/>
      <c r="LCM33" s="124"/>
      <c r="LCN33" s="124"/>
      <c r="LCO33" s="124"/>
      <c r="LCP33" s="124"/>
      <c r="LCQ33" s="124"/>
      <c r="LCR33" s="124"/>
      <c r="LCS33" s="124"/>
      <c r="LCT33" s="124"/>
      <c r="LCU33" s="124"/>
      <c r="LCV33" s="124"/>
      <c r="LCW33" s="124"/>
      <c r="LCX33" s="124"/>
      <c r="LCY33" s="124"/>
      <c r="LCZ33" s="124"/>
      <c r="LDA33" s="124"/>
      <c r="LDB33" s="124"/>
      <c r="LDC33" s="124"/>
      <c r="LDD33" s="124"/>
      <c r="LDE33" s="124"/>
      <c r="LDF33" s="124"/>
      <c r="LDG33" s="124"/>
      <c r="LDH33" s="124"/>
      <c r="LDI33" s="124"/>
      <c r="LDJ33" s="124"/>
      <c r="LDK33" s="124"/>
      <c r="LDL33" s="124"/>
      <c r="LDM33" s="124"/>
      <c r="LDN33" s="124"/>
      <c r="LDO33" s="124"/>
      <c r="LDP33" s="124"/>
      <c r="LDQ33" s="124"/>
      <c r="LDR33" s="124"/>
      <c r="LDS33" s="124"/>
      <c r="LDT33" s="124"/>
      <c r="LDU33" s="124"/>
      <c r="LDV33" s="124"/>
      <c r="LDW33" s="124"/>
      <c r="LDX33" s="124"/>
      <c r="LDY33" s="124"/>
      <c r="LDZ33" s="124"/>
      <c r="LEA33" s="124"/>
      <c r="LEB33" s="124"/>
      <c r="LEC33" s="124"/>
      <c r="LED33" s="124"/>
      <c r="LEE33" s="124"/>
      <c r="LEF33" s="124"/>
      <c r="LEG33" s="124"/>
      <c r="LEH33" s="124"/>
      <c r="LEI33" s="124"/>
      <c r="LEJ33" s="124"/>
      <c r="LEK33" s="124"/>
      <c r="LEL33" s="124"/>
      <c r="LEM33" s="124"/>
      <c r="LEN33" s="124"/>
      <c r="LEO33" s="124"/>
      <c r="LEP33" s="124"/>
      <c r="LEQ33" s="124"/>
      <c r="LER33" s="124"/>
      <c r="LES33" s="124"/>
      <c r="LET33" s="124"/>
      <c r="LEU33" s="124"/>
      <c r="LEV33" s="124"/>
      <c r="LEW33" s="124"/>
      <c r="LEX33" s="124"/>
      <c r="LEY33" s="124"/>
      <c r="LEZ33" s="124"/>
      <c r="LFA33" s="124"/>
      <c r="LFB33" s="124"/>
      <c r="LFC33" s="124"/>
      <c r="LFD33" s="124"/>
      <c r="LFE33" s="124"/>
      <c r="LFF33" s="124"/>
      <c r="LFG33" s="124"/>
      <c r="LFH33" s="124"/>
      <c r="LFI33" s="124"/>
      <c r="LFJ33" s="124"/>
      <c r="LFK33" s="124"/>
      <c r="LFL33" s="124"/>
      <c r="LFM33" s="124"/>
      <c r="LFN33" s="124"/>
      <c r="LFO33" s="124"/>
      <c r="LFP33" s="124"/>
      <c r="LFQ33" s="124"/>
      <c r="LFR33" s="124"/>
      <c r="LFS33" s="124"/>
      <c r="LFT33" s="124"/>
      <c r="LFU33" s="124"/>
      <c r="LFV33" s="124"/>
      <c r="LFW33" s="124"/>
      <c r="LFX33" s="124"/>
      <c r="LFY33" s="124"/>
      <c r="LFZ33" s="124"/>
      <c r="LGA33" s="124"/>
      <c r="LGB33" s="124"/>
      <c r="LGC33" s="124"/>
      <c r="LGD33" s="124"/>
      <c r="LGE33" s="124"/>
      <c r="LGF33" s="124"/>
      <c r="LGG33" s="124"/>
      <c r="LGH33" s="124"/>
      <c r="LGI33" s="124"/>
      <c r="LGJ33" s="124"/>
      <c r="LGK33" s="124"/>
      <c r="LGL33" s="124"/>
      <c r="LGM33" s="124"/>
      <c r="LGN33" s="124"/>
      <c r="LGO33" s="124"/>
      <c r="LGP33" s="124"/>
      <c r="LGQ33" s="124"/>
      <c r="LGR33" s="124"/>
      <c r="LGS33" s="124"/>
      <c r="LGT33" s="124"/>
      <c r="LGU33" s="124"/>
      <c r="LGV33" s="124"/>
      <c r="LGW33" s="124"/>
      <c r="LGX33" s="124"/>
      <c r="LGY33" s="124"/>
      <c r="LGZ33" s="124"/>
      <c r="LHA33" s="124"/>
      <c r="LHB33" s="124"/>
      <c r="LHC33" s="124"/>
      <c r="LHD33" s="124"/>
      <c r="LHE33" s="124"/>
      <c r="LHF33" s="124"/>
      <c r="LHG33" s="124"/>
      <c r="LHH33" s="124"/>
      <c r="LHI33" s="124"/>
      <c r="LHJ33" s="124"/>
      <c r="LHK33" s="124"/>
      <c r="LHL33" s="124"/>
      <c r="LHM33" s="124"/>
      <c r="LHN33" s="124"/>
      <c r="LHO33" s="124"/>
      <c r="LHP33" s="124"/>
      <c r="LHQ33" s="124"/>
      <c r="LHR33" s="124"/>
      <c r="LHS33" s="124"/>
      <c r="LHT33" s="124"/>
      <c r="LHU33" s="124"/>
      <c r="LHV33" s="124"/>
      <c r="LHW33" s="124"/>
      <c r="LHX33" s="124"/>
      <c r="LHY33" s="124"/>
      <c r="LHZ33" s="124"/>
      <c r="LIA33" s="124"/>
      <c r="LIB33" s="124"/>
      <c r="LIC33" s="124"/>
      <c r="LID33" s="124"/>
      <c r="LIE33" s="124"/>
      <c r="LIF33" s="124"/>
      <c r="LIG33" s="124"/>
      <c r="LIH33" s="124"/>
      <c r="LII33" s="124"/>
      <c r="LIJ33" s="124"/>
      <c r="LIK33" s="124"/>
      <c r="LIL33" s="124"/>
      <c r="LIM33" s="124"/>
      <c r="LIN33" s="124"/>
      <c r="LIO33" s="124"/>
      <c r="LIP33" s="124"/>
      <c r="LIQ33" s="124"/>
      <c r="LIR33" s="124"/>
      <c r="LIS33" s="124"/>
      <c r="LIT33" s="124"/>
      <c r="LIU33" s="124"/>
      <c r="LIV33" s="124"/>
      <c r="LIW33" s="124"/>
      <c r="LIX33" s="124"/>
      <c r="LIY33" s="124"/>
      <c r="LIZ33" s="124"/>
      <c r="LJA33" s="124"/>
      <c r="LJB33" s="124"/>
      <c r="LJC33" s="124"/>
      <c r="LJD33" s="124"/>
      <c r="LJE33" s="124"/>
      <c r="LJF33" s="124"/>
      <c r="LJG33" s="124"/>
      <c r="LJH33" s="124"/>
      <c r="LJI33" s="124"/>
      <c r="LJJ33" s="124"/>
      <c r="LJK33" s="124"/>
      <c r="LJL33" s="124"/>
      <c r="LJM33" s="124"/>
      <c r="LJN33" s="124"/>
      <c r="LJO33" s="124"/>
      <c r="LJP33" s="124"/>
      <c r="LJQ33" s="124"/>
      <c r="LJR33" s="124"/>
      <c r="LJS33" s="124"/>
      <c r="LJT33" s="124"/>
      <c r="LJU33" s="124"/>
      <c r="LJV33" s="124"/>
      <c r="LJW33" s="124"/>
      <c r="LJX33" s="124"/>
      <c r="LJY33" s="124"/>
      <c r="LJZ33" s="124"/>
      <c r="LKA33" s="124"/>
      <c r="LKB33" s="124"/>
      <c r="LKC33" s="124"/>
      <c r="LKD33" s="124"/>
      <c r="LKE33" s="124"/>
      <c r="LKF33" s="124"/>
      <c r="LKG33" s="124"/>
      <c r="LKH33" s="124"/>
      <c r="LKI33" s="124"/>
      <c r="LKJ33" s="124"/>
      <c r="LKK33" s="124"/>
      <c r="LKL33" s="124"/>
      <c r="LKM33" s="124"/>
      <c r="LKN33" s="124"/>
      <c r="LKO33" s="124"/>
      <c r="LKP33" s="124"/>
      <c r="LKQ33" s="124"/>
      <c r="LKR33" s="124"/>
      <c r="LKS33" s="124"/>
      <c r="LKT33" s="124"/>
      <c r="LKU33" s="124"/>
      <c r="LKV33" s="124"/>
      <c r="LKW33" s="124"/>
      <c r="LKX33" s="124"/>
      <c r="LKY33" s="124"/>
      <c r="LKZ33" s="124"/>
      <c r="LLA33" s="124"/>
      <c r="LLB33" s="124"/>
      <c r="LLC33" s="124"/>
      <c r="LLD33" s="124"/>
      <c r="LLE33" s="124"/>
      <c r="LLF33" s="124"/>
      <c r="LLG33" s="124"/>
      <c r="LLH33" s="124"/>
      <c r="LLI33" s="124"/>
      <c r="LLJ33" s="124"/>
      <c r="LLK33" s="124"/>
      <c r="LLL33" s="124"/>
      <c r="LLM33" s="124"/>
      <c r="LLN33" s="124"/>
      <c r="LLO33" s="124"/>
      <c r="LLP33" s="124"/>
      <c r="LLQ33" s="124"/>
      <c r="LLR33" s="124"/>
      <c r="LLS33" s="124"/>
      <c r="LLT33" s="124"/>
      <c r="LLU33" s="124"/>
      <c r="LLV33" s="124"/>
      <c r="LLW33" s="124"/>
      <c r="LLX33" s="124"/>
      <c r="LLY33" s="124"/>
      <c r="LLZ33" s="124"/>
      <c r="LMA33" s="124"/>
      <c r="LMB33" s="124"/>
      <c r="LMC33" s="124"/>
      <c r="LMD33" s="124"/>
      <c r="LME33" s="124"/>
      <c r="LMF33" s="124"/>
      <c r="LMG33" s="124"/>
      <c r="LMH33" s="124"/>
      <c r="LMI33" s="124"/>
      <c r="LMJ33" s="124"/>
      <c r="LMK33" s="124"/>
      <c r="LML33" s="124"/>
      <c r="LMM33" s="124"/>
      <c r="LMN33" s="124"/>
      <c r="LMO33" s="124"/>
      <c r="LMP33" s="124"/>
      <c r="LMQ33" s="124"/>
      <c r="LMR33" s="124"/>
      <c r="LMS33" s="124"/>
      <c r="LMT33" s="124"/>
      <c r="LMU33" s="124"/>
      <c r="LMV33" s="124"/>
      <c r="LMW33" s="124"/>
      <c r="LMX33" s="124"/>
      <c r="LMY33" s="124"/>
      <c r="LMZ33" s="124"/>
      <c r="LNA33" s="124"/>
      <c r="LNB33" s="124"/>
      <c r="LNC33" s="124"/>
      <c r="LND33" s="124"/>
      <c r="LNE33" s="124"/>
      <c r="LNF33" s="124"/>
      <c r="LNG33" s="124"/>
      <c r="LNH33" s="124"/>
      <c r="LNI33" s="124"/>
      <c r="LNJ33" s="124"/>
      <c r="LNK33" s="124"/>
      <c r="LNL33" s="124"/>
      <c r="LNM33" s="124"/>
      <c r="LNN33" s="124"/>
      <c r="LNO33" s="124"/>
      <c r="LNP33" s="124"/>
      <c r="LNQ33" s="124"/>
      <c r="LNR33" s="124"/>
      <c r="LNS33" s="124"/>
      <c r="LNT33" s="124"/>
      <c r="LNU33" s="124"/>
      <c r="LNV33" s="124"/>
      <c r="LNW33" s="124"/>
      <c r="LNX33" s="124"/>
      <c r="LNY33" s="124"/>
      <c r="LNZ33" s="124"/>
      <c r="LOA33" s="124"/>
      <c r="LOB33" s="124"/>
      <c r="LOC33" s="124"/>
      <c r="LOD33" s="124"/>
      <c r="LOE33" s="124"/>
      <c r="LOF33" s="124"/>
      <c r="LOG33" s="124"/>
      <c r="LOH33" s="124"/>
      <c r="LOI33" s="124"/>
      <c r="LOJ33" s="124"/>
      <c r="LOK33" s="124"/>
      <c r="LOL33" s="124"/>
      <c r="LOM33" s="124"/>
      <c r="LON33" s="124"/>
      <c r="LOO33" s="124"/>
      <c r="LOP33" s="124"/>
      <c r="LOQ33" s="124"/>
      <c r="LOR33" s="124"/>
      <c r="LOS33" s="124"/>
      <c r="LOT33" s="124"/>
      <c r="LOU33" s="124"/>
      <c r="LOV33" s="124"/>
      <c r="LOW33" s="124"/>
      <c r="LOX33" s="124"/>
      <c r="LOY33" s="124"/>
      <c r="LOZ33" s="124"/>
      <c r="LPA33" s="124"/>
      <c r="LPB33" s="124"/>
      <c r="LPC33" s="124"/>
      <c r="LPD33" s="124"/>
      <c r="LPE33" s="124"/>
      <c r="LPF33" s="124"/>
      <c r="LPG33" s="124"/>
      <c r="LPH33" s="124"/>
      <c r="LPI33" s="124"/>
      <c r="LPJ33" s="124"/>
      <c r="LPK33" s="124"/>
      <c r="LPL33" s="124"/>
      <c r="LPM33" s="124"/>
      <c r="LPN33" s="124"/>
      <c r="LPO33" s="124"/>
      <c r="LPP33" s="124"/>
      <c r="LPQ33" s="124"/>
      <c r="LPR33" s="124"/>
      <c r="LPS33" s="124"/>
      <c r="LPT33" s="124"/>
      <c r="LPU33" s="124"/>
      <c r="LPV33" s="124"/>
      <c r="LPW33" s="124"/>
      <c r="LPX33" s="124"/>
      <c r="LPY33" s="124"/>
      <c r="LPZ33" s="124"/>
      <c r="LQA33" s="124"/>
      <c r="LQB33" s="124"/>
      <c r="LQC33" s="124"/>
      <c r="LQD33" s="124"/>
      <c r="LQE33" s="124"/>
      <c r="LQF33" s="124"/>
      <c r="LQG33" s="124"/>
      <c r="LQH33" s="124"/>
      <c r="LQI33" s="124"/>
      <c r="LQJ33" s="124"/>
      <c r="LQK33" s="124"/>
      <c r="LQL33" s="124"/>
      <c r="LQM33" s="124"/>
      <c r="LQN33" s="124"/>
      <c r="LQO33" s="124"/>
      <c r="LQP33" s="124"/>
      <c r="LQQ33" s="124"/>
      <c r="LQR33" s="124"/>
      <c r="LQS33" s="124"/>
      <c r="LQT33" s="124"/>
      <c r="LQU33" s="124"/>
      <c r="LQV33" s="124"/>
      <c r="LQW33" s="124"/>
      <c r="LQX33" s="124"/>
      <c r="LQY33" s="124"/>
      <c r="LQZ33" s="124"/>
      <c r="LRA33" s="124"/>
      <c r="LRB33" s="124"/>
      <c r="LRC33" s="124"/>
      <c r="LRD33" s="124"/>
      <c r="LRE33" s="124"/>
      <c r="LRF33" s="124"/>
      <c r="LRG33" s="124"/>
      <c r="LRH33" s="124"/>
      <c r="LRI33" s="124"/>
      <c r="LRJ33" s="124"/>
      <c r="LRK33" s="124"/>
      <c r="LRL33" s="124"/>
      <c r="LRM33" s="124"/>
      <c r="LRN33" s="124"/>
      <c r="LRO33" s="124"/>
      <c r="LRP33" s="124"/>
      <c r="LRQ33" s="124"/>
      <c r="LRR33" s="124"/>
      <c r="LRS33" s="124"/>
      <c r="LRT33" s="124"/>
      <c r="LRU33" s="124"/>
      <c r="LRV33" s="124"/>
      <c r="LRW33" s="124"/>
      <c r="LRX33" s="124"/>
      <c r="LRY33" s="124"/>
      <c r="LRZ33" s="124"/>
      <c r="LSA33" s="124"/>
      <c r="LSB33" s="124"/>
      <c r="LSC33" s="124"/>
      <c r="LSD33" s="124"/>
      <c r="LSE33" s="124"/>
      <c r="LSF33" s="124"/>
      <c r="LSG33" s="124"/>
      <c r="LSH33" s="124"/>
      <c r="LSI33" s="124"/>
      <c r="LSJ33" s="124"/>
      <c r="LSK33" s="124"/>
      <c r="LSL33" s="124"/>
      <c r="LSM33" s="124"/>
      <c r="LSN33" s="124"/>
      <c r="LSO33" s="124"/>
      <c r="LSP33" s="124"/>
      <c r="LSQ33" s="124"/>
      <c r="LSR33" s="124"/>
      <c r="LSS33" s="124"/>
      <c r="LST33" s="124"/>
      <c r="LSU33" s="124"/>
      <c r="LSV33" s="124"/>
      <c r="LSW33" s="124"/>
      <c r="LSX33" s="124"/>
      <c r="LSY33" s="124"/>
      <c r="LSZ33" s="124"/>
      <c r="LTA33" s="124"/>
      <c r="LTB33" s="124"/>
      <c r="LTC33" s="124"/>
      <c r="LTD33" s="124"/>
      <c r="LTE33" s="124"/>
      <c r="LTF33" s="124"/>
      <c r="LTG33" s="124"/>
      <c r="LTH33" s="124"/>
      <c r="LTI33" s="124"/>
      <c r="LTJ33" s="124"/>
      <c r="LTK33" s="124"/>
      <c r="LTL33" s="124"/>
      <c r="LTM33" s="124"/>
      <c r="LTN33" s="124"/>
      <c r="LTO33" s="124"/>
      <c r="LTP33" s="124"/>
      <c r="LTQ33" s="124"/>
      <c r="LTR33" s="124"/>
      <c r="LTS33" s="124"/>
      <c r="LTT33" s="124"/>
      <c r="LTU33" s="124"/>
      <c r="LTV33" s="124"/>
      <c r="LTW33" s="124"/>
      <c r="LTX33" s="124"/>
      <c r="LTY33" s="124"/>
      <c r="LTZ33" s="124"/>
      <c r="LUA33" s="124"/>
      <c r="LUB33" s="124"/>
      <c r="LUC33" s="124"/>
      <c r="LUD33" s="124"/>
      <c r="LUE33" s="124"/>
      <c r="LUF33" s="124"/>
      <c r="LUG33" s="124"/>
      <c r="LUH33" s="124"/>
      <c r="LUI33" s="124"/>
      <c r="LUJ33" s="124"/>
      <c r="LUK33" s="124"/>
      <c r="LUL33" s="124"/>
      <c r="LUM33" s="124"/>
      <c r="LUN33" s="124"/>
      <c r="LUO33" s="124"/>
      <c r="LUP33" s="124"/>
      <c r="LUQ33" s="124"/>
      <c r="LUR33" s="124"/>
      <c r="LUS33" s="124"/>
      <c r="LUT33" s="124"/>
      <c r="LUU33" s="124"/>
      <c r="LUV33" s="124"/>
      <c r="LUW33" s="124"/>
      <c r="LUX33" s="124"/>
      <c r="LUY33" s="124"/>
      <c r="LUZ33" s="124"/>
      <c r="LVA33" s="124"/>
      <c r="LVB33" s="124"/>
      <c r="LVC33" s="124"/>
      <c r="LVD33" s="124"/>
      <c r="LVE33" s="124"/>
      <c r="LVF33" s="124"/>
      <c r="LVG33" s="124"/>
      <c r="LVH33" s="124"/>
      <c r="LVI33" s="124"/>
      <c r="LVJ33" s="124"/>
      <c r="LVK33" s="124"/>
      <c r="LVL33" s="124"/>
      <c r="LVM33" s="124"/>
      <c r="LVN33" s="124"/>
      <c r="LVO33" s="124"/>
      <c r="LVP33" s="124"/>
      <c r="LVQ33" s="124"/>
      <c r="LVR33" s="124"/>
      <c r="LVS33" s="124"/>
      <c r="LVT33" s="124"/>
      <c r="LVU33" s="124"/>
      <c r="LVV33" s="124"/>
      <c r="LVW33" s="124"/>
      <c r="LVX33" s="124"/>
      <c r="LVY33" s="124"/>
      <c r="LVZ33" s="124"/>
      <c r="LWA33" s="124"/>
      <c r="LWB33" s="124"/>
      <c r="LWC33" s="124"/>
      <c r="LWD33" s="124"/>
      <c r="LWE33" s="124"/>
      <c r="LWF33" s="124"/>
      <c r="LWG33" s="124"/>
      <c r="LWH33" s="124"/>
      <c r="LWI33" s="124"/>
      <c r="LWJ33" s="124"/>
      <c r="LWK33" s="124"/>
      <c r="LWL33" s="124"/>
      <c r="LWM33" s="124"/>
      <c r="LWN33" s="124"/>
      <c r="LWO33" s="124"/>
      <c r="LWP33" s="124"/>
      <c r="LWQ33" s="124"/>
      <c r="LWR33" s="124"/>
      <c r="LWS33" s="124"/>
      <c r="LWT33" s="124"/>
      <c r="LWU33" s="124"/>
      <c r="LWV33" s="124"/>
      <c r="LWW33" s="124"/>
      <c r="LWX33" s="124"/>
      <c r="LWY33" s="124"/>
      <c r="LWZ33" s="124"/>
      <c r="LXA33" s="124"/>
      <c r="LXB33" s="124"/>
      <c r="LXC33" s="124"/>
      <c r="LXD33" s="124"/>
      <c r="LXE33" s="124"/>
      <c r="LXF33" s="124"/>
      <c r="LXG33" s="124"/>
      <c r="LXH33" s="124"/>
      <c r="LXI33" s="124"/>
      <c r="LXJ33" s="124"/>
      <c r="LXK33" s="124"/>
      <c r="LXL33" s="124"/>
      <c r="LXM33" s="124"/>
      <c r="LXN33" s="124"/>
      <c r="LXO33" s="124"/>
      <c r="LXP33" s="124"/>
      <c r="LXQ33" s="124"/>
      <c r="LXR33" s="124"/>
      <c r="LXS33" s="124"/>
      <c r="LXT33" s="124"/>
      <c r="LXU33" s="124"/>
      <c r="LXV33" s="124"/>
      <c r="LXW33" s="124"/>
      <c r="LXX33" s="124"/>
      <c r="LXY33" s="124"/>
      <c r="LXZ33" s="124"/>
      <c r="LYA33" s="124"/>
      <c r="LYB33" s="124"/>
      <c r="LYC33" s="124"/>
      <c r="LYD33" s="124"/>
      <c r="LYE33" s="124"/>
      <c r="LYF33" s="124"/>
      <c r="LYG33" s="124"/>
      <c r="LYH33" s="124"/>
      <c r="LYI33" s="124"/>
      <c r="LYJ33" s="124"/>
      <c r="LYK33" s="124"/>
      <c r="LYL33" s="124"/>
      <c r="LYM33" s="124"/>
      <c r="LYN33" s="124"/>
      <c r="LYO33" s="124"/>
      <c r="LYP33" s="124"/>
      <c r="LYQ33" s="124"/>
      <c r="LYR33" s="124"/>
      <c r="LYS33" s="124"/>
      <c r="LYT33" s="124"/>
      <c r="LYU33" s="124"/>
      <c r="LYV33" s="124"/>
      <c r="LYW33" s="124"/>
      <c r="LYX33" s="124"/>
      <c r="LYY33" s="124"/>
      <c r="LYZ33" s="124"/>
      <c r="LZA33" s="124"/>
      <c r="LZB33" s="124"/>
      <c r="LZC33" s="124"/>
      <c r="LZD33" s="124"/>
      <c r="LZE33" s="124"/>
      <c r="LZF33" s="124"/>
      <c r="LZG33" s="124"/>
      <c r="LZH33" s="124"/>
      <c r="LZI33" s="124"/>
      <c r="LZJ33" s="124"/>
      <c r="LZK33" s="124"/>
      <c r="LZL33" s="124"/>
      <c r="LZM33" s="124"/>
      <c r="LZN33" s="124"/>
      <c r="LZO33" s="124"/>
      <c r="LZP33" s="124"/>
      <c r="LZQ33" s="124"/>
      <c r="LZR33" s="124"/>
      <c r="LZS33" s="124"/>
      <c r="LZT33" s="124"/>
      <c r="LZU33" s="124"/>
      <c r="LZV33" s="124"/>
      <c r="LZW33" s="124"/>
      <c r="LZX33" s="124"/>
      <c r="LZY33" s="124"/>
      <c r="LZZ33" s="124"/>
      <c r="MAA33" s="124"/>
      <c r="MAB33" s="124"/>
      <c r="MAC33" s="124"/>
      <c r="MAD33" s="124"/>
      <c r="MAE33" s="124"/>
      <c r="MAF33" s="124"/>
      <c r="MAG33" s="124"/>
      <c r="MAH33" s="124"/>
      <c r="MAI33" s="124"/>
      <c r="MAJ33" s="124"/>
      <c r="MAK33" s="124"/>
      <c r="MAL33" s="124"/>
      <c r="MAM33" s="124"/>
      <c r="MAN33" s="124"/>
      <c r="MAO33" s="124"/>
      <c r="MAP33" s="124"/>
      <c r="MAQ33" s="124"/>
      <c r="MAR33" s="124"/>
      <c r="MAS33" s="124"/>
      <c r="MAT33" s="124"/>
      <c r="MAU33" s="124"/>
      <c r="MAV33" s="124"/>
      <c r="MAW33" s="124"/>
      <c r="MAX33" s="124"/>
      <c r="MAY33" s="124"/>
      <c r="MAZ33" s="124"/>
      <c r="MBA33" s="124"/>
      <c r="MBB33" s="124"/>
      <c r="MBC33" s="124"/>
      <c r="MBD33" s="124"/>
      <c r="MBE33" s="124"/>
      <c r="MBF33" s="124"/>
      <c r="MBG33" s="124"/>
      <c r="MBH33" s="124"/>
      <c r="MBI33" s="124"/>
      <c r="MBJ33" s="124"/>
      <c r="MBK33" s="124"/>
      <c r="MBL33" s="124"/>
      <c r="MBM33" s="124"/>
      <c r="MBN33" s="124"/>
      <c r="MBO33" s="124"/>
      <c r="MBP33" s="124"/>
      <c r="MBQ33" s="124"/>
      <c r="MBR33" s="124"/>
      <c r="MBS33" s="124"/>
      <c r="MBT33" s="124"/>
      <c r="MBU33" s="124"/>
      <c r="MBV33" s="124"/>
      <c r="MBW33" s="124"/>
      <c r="MBX33" s="124"/>
      <c r="MBY33" s="124"/>
      <c r="MBZ33" s="124"/>
      <c r="MCA33" s="124"/>
      <c r="MCB33" s="124"/>
      <c r="MCC33" s="124"/>
      <c r="MCD33" s="124"/>
      <c r="MCE33" s="124"/>
      <c r="MCF33" s="124"/>
      <c r="MCG33" s="124"/>
      <c r="MCH33" s="124"/>
      <c r="MCI33" s="124"/>
      <c r="MCJ33" s="124"/>
      <c r="MCK33" s="124"/>
      <c r="MCL33" s="124"/>
      <c r="MCM33" s="124"/>
      <c r="MCN33" s="124"/>
      <c r="MCO33" s="124"/>
      <c r="MCP33" s="124"/>
      <c r="MCQ33" s="124"/>
      <c r="MCR33" s="124"/>
      <c r="MCS33" s="124"/>
      <c r="MCT33" s="124"/>
      <c r="MCU33" s="124"/>
      <c r="MCV33" s="124"/>
      <c r="MCW33" s="124"/>
      <c r="MCX33" s="124"/>
      <c r="MCY33" s="124"/>
      <c r="MCZ33" s="124"/>
      <c r="MDA33" s="124"/>
      <c r="MDB33" s="124"/>
      <c r="MDC33" s="124"/>
      <c r="MDD33" s="124"/>
      <c r="MDE33" s="124"/>
      <c r="MDF33" s="124"/>
      <c r="MDG33" s="124"/>
      <c r="MDH33" s="124"/>
      <c r="MDI33" s="124"/>
      <c r="MDJ33" s="124"/>
      <c r="MDK33" s="124"/>
      <c r="MDL33" s="124"/>
      <c r="MDM33" s="124"/>
      <c r="MDN33" s="124"/>
      <c r="MDO33" s="124"/>
      <c r="MDP33" s="124"/>
      <c r="MDQ33" s="124"/>
      <c r="MDR33" s="124"/>
      <c r="MDS33" s="124"/>
      <c r="MDT33" s="124"/>
      <c r="MDU33" s="124"/>
      <c r="MDV33" s="124"/>
      <c r="MDW33" s="124"/>
      <c r="MDX33" s="124"/>
      <c r="MDY33" s="124"/>
      <c r="MDZ33" s="124"/>
      <c r="MEA33" s="124"/>
      <c r="MEB33" s="124"/>
      <c r="MEC33" s="124"/>
      <c r="MED33" s="124"/>
      <c r="MEE33" s="124"/>
      <c r="MEF33" s="124"/>
      <c r="MEG33" s="124"/>
      <c r="MEH33" s="124"/>
      <c r="MEI33" s="124"/>
      <c r="MEJ33" s="124"/>
      <c r="MEK33" s="124"/>
      <c r="MEL33" s="124"/>
      <c r="MEM33" s="124"/>
      <c r="MEN33" s="124"/>
      <c r="MEO33" s="124"/>
      <c r="MEP33" s="124"/>
      <c r="MEQ33" s="124"/>
      <c r="MER33" s="124"/>
      <c r="MES33" s="124"/>
      <c r="MET33" s="124"/>
      <c r="MEU33" s="124"/>
      <c r="MEV33" s="124"/>
      <c r="MEW33" s="124"/>
      <c r="MEX33" s="124"/>
      <c r="MEY33" s="124"/>
      <c r="MEZ33" s="124"/>
      <c r="MFA33" s="124"/>
      <c r="MFB33" s="124"/>
      <c r="MFC33" s="124"/>
      <c r="MFD33" s="124"/>
      <c r="MFE33" s="124"/>
      <c r="MFF33" s="124"/>
      <c r="MFG33" s="124"/>
      <c r="MFH33" s="124"/>
      <c r="MFI33" s="124"/>
      <c r="MFJ33" s="124"/>
      <c r="MFK33" s="124"/>
      <c r="MFL33" s="124"/>
      <c r="MFM33" s="124"/>
      <c r="MFN33" s="124"/>
      <c r="MFO33" s="124"/>
      <c r="MFP33" s="124"/>
      <c r="MFQ33" s="124"/>
      <c r="MFR33" s="124"/>
      <c r="MFS33" s="124"/>
      <c r="MFT33" s="124"/>
      <c r="MFU33" s="124"/>
      <c r="MFV33" s="124"/>
      <c r="MFW33" s="124"/>
      <c r="MFX33" s="124"/>
      <c r="MFY33" s="124"/>
      <c r="MFZ33" s="124"/>
      <c r="MGA33" s="124"/>
      <c r="MGB33" s="124"/>
      <c r="MGC33" s="124"/>
      <c r="MGD33" s="124"/>
      <c r="MGE33" s="124"/>
      <c r="MGF33" s="124"/>
      <c r="MGG33" s="124"/>
      <c r="MGH33" s="124"/>
      <c r="MGI33" s="124"/>
      <c r="MGJ33" s="124"/>
      <c r="MGK33" s="124"/>
      <c r="MGL33" s="124"/>
      <c r="MGM33" s="124"/>
      <c r="MGN33" s="124"/>
      <c r="MGO33" s="124"/>
      <c r="MGP33" s="124"/>
      <c r="MGQ33" s="124"/>
      <c r="MGR33" s="124"/>
      <c r="MGS33" s="124"/>
      <c r="MGT33" s="124"/>
      <c r="MGU33" s="124"/>
      <c r="MGV33" s="124"/>
      <c r="MGW33" s="124"/>
      <c r="MGX33" s="124"/>
      <c r="MGY33" s="124"/>
      <c r="MGZ33" s="124"/>
      <c r="MHA33" s="124"/>
      <c r="MHB33" s="124"/>
      <c r="MHC33" s="124"/>
      <c r="MHD33" s="124"/>
      <c r="MHE33" s="124"/>
      <c r="MHF33" s="124"/>
      <c r="MHG33" s="124"/>
      <c r="MHH33" s="124"/>
      <c r="MHI33" s="124"/>
      <c r="MHJ33" s="124"/>
      <c r="MHK33" s="124"/>
      <c r="MHL33" s="124"/>
      <c r="MHM33" s="124"/>
      <c r="MHN33" s="124"/>
      <c r="MHO33" s="124"/>
      <c r="MHP33" s="124"/>
      <c r="MHQ33" s="124"/>
      <c r="MHR33" s="124"/>
      <c r="MHS33" s="124"/>
      <c r="MHT33" s="124"/>
      <c r="MHU33" s="124"/>
      <c r="MHV33" s="124"/>
      <c r="MHW33" s="124"/>
      <c r="MHX33" s="124"/>
      <c r="MHY33" s="124"/>
      <c r="MHZ33" s="124"/>
      <c r="MIA33" s="124"/>
      <c r="MIB33" s="124"/>
      <c r="MIC33" s="124"/>
      <c r="MID33" s="124"/>
      <c r="MIE33" s="124"/>
      <c r="MIF33" s="124"/>
      <c r="MIG33" s="124"/>
      <c r="MIH33" s="124"/>
      <c r="MII33" s="124"/>
      <c r="MIJ33" s="124"/>
      <c r="MIK33" s="124"/>
      <c r="MIL33" s="124"/>
      <c r="MIM33" s="124"/>
      <c r="MIN33" s="124"/>
      <c r="MIO33" s="124"/>
      <c r="MIP33" s="124"/>
      <c r="MIQ33" s="124"/>
      <c r="MIR33" s="124"/>
      <c r="MIS33" s="124"/>
      <c r="MIT33" s="124"/>
      <c r="MIU33" s="124"/>
      <c r="MIV33" s="124"/>
      <c r="MIW33" s="124"/>
      <c r="MIX33" s="124"/>
      <c r="MIY33" s="124"/>
      <c r="MIZ33" s="124"/>
      <c r="MJA33" s="124"/>
      <c r="MJB33" s="124"/>
      <c r="MJC33" s="124"/>
      <c r="MJD33" s="124"/>
      <c r="MJE33" s="124"/>
      <c r="MJF33" s="124"/>
      <c r="MJG33" s="124"/>
      <c r="MJH33" s="124"/>
      <c r="MJI33" s="124"/>
      <c r="MJJ33" s="124"/>
      <c r="MJK33" s="124"/>
      <c r="MJL33" s="124"/>
      <c r="MJM33" s="124"/>
      <c r="MJN33" s="124"/>
      <c r="MJO33" s="124"/>
      <c r="MJP33" s="124"/>
      <c r="MJQ33" s="124"/>
      <c r="MJR33" s="124"/>
      <c r="MJS33" s="124"/>
      <c r="MJT33" s="124"/>
      <c r="MJU33" s="124"/>
      <c r="MJV33" s="124"/>
      <c r="MJW33" s="124"/>
      <c r="MJX33" s="124"/>
      <c r="MJY33" s="124"/>
      <c r="MJZ33" s="124"/>
      <c r="MKA33" s="124"/>
      <c r="MKB33" s="124"/>
      <c r="MKC33" s="124"/>
      <c r="MKD33" s="124"/>
      <c r="MKE33" s="124"/>
      <c r="MKF33" s="124"/>
      <c r="MKG33" s="124"/>
      <c r="MKH33" s="124"/>
      <c r="MKI33" s="124"/>
      <c r="MKJ33" s="124"/>
      <c r="MKK33" s="124"/>
      <c r="MKL33" s="124"/>
      <c r="MKM33" s="124"/>
      <c r="MKN33" s="124"/>
      <c r="MKO33" s="124"/>
      <c r="MKP33" s="124"/>
      <c r="MKQ33" s="124"/>
      <c r="MKR33" s="124"/>
      <c r="MKS33" s="124"/>
      <c r="MKT33" s="124"/>
      <c r="MKU33" s="124"/>
      <c r="MKV33" s="124"/>
      <c r="MKW33" s="124"/>
      <c r="MKX33" s="124"/>
      <c r="MKY33" s="124"/>
      <c r="MKZ33" s="124"/>
      <c r="MLA33" s="124"/>
      <c r="MLB33" s="124"/>
      <c r="MLC33" s="124"/>
      <c r="MLD33" s="124"/>
      <c r="MLE33" s="124"/>
      <c r="MLF33" s="124"/>
      <c r="MLG33" s="124"/>
      <c r="MLH33" s="124"/>
      <c r="MLI33" s="124"/>
      <c r="MLJ33" s="124"/>
      <c r="MLK33" s="124"/>
      <c r="MLL33" s="124"/>
      <c r="MLM33" s="124"/>
      <c r="MLN33" s="124"/>
      <c r="MLO33" s="124"/>
      <c r="MLP33" s="124"/>
      <c r="MLQ33" s="124"/>
      <c r="MLR33" s="124"/>
      <c r="MLS33" s="124"/>
      <c r="MLT33" s="124"/>
      <c r="MLU33" s="124"/>
      <c r="MLV33" s="124"/>
      <c r="MLW33" s="124"/>
      <c r="MLX33" s="124"/>
      <c r="MLY33" s="124"/>
      <c r="MLZ33" s="124"/>
      <c r="MMA33" s="124"/>
      <c r="MMB33" s="124"/>
      <c r="MMC33" s="124"/>
      <c r="MMD33" s="124"/>
      <c r="MME33" s="124"/>
      <c r="MMF33" s="124"/>
      <c r="MMG33" s="124"/>
      <c r="MMH33" s="124"/>
      <c r="MMI33" s="124"/>
      <c r="MMJ33" s="124"/>
      <c r="MMK33" s="124"/>
      <c r="MML33" s="124"/>
      <c r="MMM33" s="124"/>
      <c r="MMN33" s="124"/>
      <c r="MMO33" s="124"/>
      <c r="MMP33" s="124"/>
      <c r="MMQ33" s="124"/>
      <c r="MMR33" s="124"/>
      <c r="MMS33" s="124"/>
      <c r="MMT33" s="124"/>
      <c r="MMU33" s="124"/>
      <c r="MMV33" s="124"/>
      <c r="MMW33" s="124"/>
      <c r="MMX33" s="124"/>
      <c r="MMY33" s="124"/>
      <c r="MMZ33" s="124"/>
      <c r="MNA33" s="124"/>
      <c r="MNB33" s="124"/>
      <c r="MNC33" s="124"/>
      <c r="MND33" s="124"/>
      <c r="MNE33" s="124"/>
      <c r="MNF33" s="124"/>
      <c r="MNG33" s="124"/>
      <c r="MNH33" s="124"/>
      <c r="MNI33" s="124"/>
      <c r="MNJ33" s="124"/>
      <c r="MNK33" s="124"/>
      <c r="MNL33" s="124"/>
      <c r="MNM33" s="124"/>
      <c r="MNN33" s="124"/>
      <c r="MNO33" s="124"/>
      <c r="MNP33" s="124"/>
      <c r="MNQ33" s="124"/>
      <c r="MNR33" s="124"/>
      <c r="MNS33" s="124"/>
      <c r="MNT33" s="124"/>
      <c r="MNU33" s="124"/>
      <c r="MNV33" s="124"/>
      <c r="MNW33" s="124"/>
      <c r="MNX33" s="124"/>
      <c r="MNY33" s="124"/>
      <c r="MNZ33" s="124"/>
      <c r="MOA33" s="124"/>
      <c r="MOB33" s="124"/>
      <c r="MOC33" s="124"/>
      <c r="MOD33" s="124"/>
      <c r="MOE33" s="124"/>
      <c r="MOF33" s="124"/>
      <c r="MOG33" s="124"/>
      <c r="MOH33" s="124"/>
      <c r="MOI33" s="124"/>
      <c r="MOJ33" s="124"/>
      <c r="MOK33" s="124"/>
      <c r="MOL33" s="124"/>
      <c r="MOM33" s="124"/>
      <c r="MON33" s="124"/>
      <c r="MOO33" s="124"/>
      <c r="MOP33" s="124"/>
      <c r="MOQ33" s="124"/>
      <c r="MOR33" s="124"/>
      <c r="MOS33" s="124"/>
      <c r="MOT33" s="124"/>
      <c r="MOU33" s="124"/>
      <c r="MOV33" s="124"/>
      <c r="MOW33" s="124"/>
      <c r="MOX33" s="124"/>
      <c r="MOY33" s="124"/>
      <c r="MOZ33" s="124"/>
      <c r="MPA33" s="124"/>
      <c r="MPB33" s="124"/>
      <c r="MPC33" s="124"/>
      <c r="MPD33" s="124"/>
      <c r="MPE33" s="124"/>
      <c r="MPF33" s="124"/>
      <c r="MPG33" s="124"/>
      <c r="MPH33" s="124"/>
      <c r="MPI33" s="124"/>
      <c r="MPJ33" s="124"/>
      <c r="MPK33" s="124"/>
      <c r="MPL33" s="124"/>
      <c r="MPM33" s="124"/>
      <c r="MPN33" s="124"/>
      <c r="MPO33" s="124"/>
      <c r="MPP33" s="124"/>
      <c r="MPQ33" s="124"/>
      <c r="MPR33" s="124"/>
      <c r="MPS33" s="124"/>
      <c r="MPT33" s="124"/>
      <c r="MPU33" s="124"/>
      <c r="MPV33" s="124"/>
      <c r="MPW33" s="124"/>
      <c r="MPX33" s="124"/>
      <c r="MPY33" s="124"/>
      <c r="MPZ33" s="124"/>
      <c r="MQA33" s="124"/>
      <c r="MQB33" s="124"/>
      <c r="MQC33" s="124"/>
      <c r="MQD33" s="124"/>
      <c r="MQE33" s="124"/>
      <c r="MQF33" s="124"/>
      <c r="MQG33" s="124"/>
      <c r="MQH33" s="124"/>
      <c r="MQI33" s="124"/>
      <c r="MQJ33" s="124"/>
      <c r="MQK33" s="124"/>
      <c r="MQL33" s="124"/>
      <c r="MQM33" s="124"/>
      <c r="MQN33" s="124"/>
      <c r="MQO33" s="124"/>
      <c r="MQP33" s="124"/>
      <c r="MQQ33" s="124"/>
      <c r="MQR33" s="124"/>
      <c r="MQS33" s="124"/>
      <c r="MQT33" s="124"/>
      <c r="MQU33" s="124"/>
      <c r="MQV33" s="124"/>
      <c r="MQW33" s="124"/>
      <c r="MQX33" s="124"/>
      <c r="MQY33" s="124"/>
      <c r="MQZ33" s="124"/>
      <c r="MRA33" s="124"/>
      <c r="MRB33" s="124"/>
      <c r="MRC33" s="124"/>
      <c r="MRD33" s="124"/>
      <c r="MRE33" s="124"/>
      <c r="MRF33" s="124"/>
      <c r="MRG33" s="124"/>
      <c r="MRH33" s="124"/>
      <c r="MRI33" s="124"/>
      <c r="MRJ33" s="124"/>
      <c r="MRK33" s="124"/>
      <c r="MRL33" s="124"/>
      <c r="MRM33" s="124"/>
      <c r="MRN33" s="124"/>
      <c r="MRO33" s="124"/>
      <c r="MRP33" s="124"/>
      <c r="MRQ33" s="124"/>
      <c r="MRR33" s="124"/>
      <c r="MRS33" s="124"/>
      <c r="MRT33" s="124"/>
      <c r="MRU33" s="124"/>
      <c r="MRV33" s="124"/>
      <c r="MRW33" s="124"/>
      <c r="MRX33" s="124"/>
      <c r="MRY33" s="124"/>
      <c r="MRZ33" s="124"/>
      <c r="MSA33" s="124"/>
      <c r="MSB33" s="124"/>
      <c r="MSC33" s="124"/>
      <c r="MSD33" s="124"/>
      <c r="MSE33" s="124"/>
      <c r="MSF33" s="124"/>
      <c r="MSG33" s="124"/>
      <c r="MSH33" s="124"/>
      <c r="MSI33" s="124"/>
      <c r="MSJ33" s="124"/>
      <c r="MSK33" s="124"/>
      <c r="MSL33" s="124"/>
      <c r="MSM33" s="124"/>
      <c r="MSN33" s="124"/>
      <c r="MSO33" s="124"/>
      <c r="MSP33" s="124"/>
      <c r="MSQ33" s="124"/>
      <c r="MSR33" s="124"/>
      <c r="MSS33" s="124"/>
      <c r="MST33" s="124"/>
      <c r="MSU33" s="124"/>
      <c r="MSV33" s="124"/>
      <c r="MSW33" s="124"/>
      <c r="MSX33" s="124"/>
      <c r="MSY33" s="124"/>
      <c r="MSZ33" s="124"/>
      <c r="MTA33" s="124"/>
      <c r="MTB33" s="124"/>
      <c r="MTC33" s="124"/>
      <c r="MTD33" s="124"/>
      <c r="MTE33" s="124"/>
      <c r="MTF33" s="124"/>
      <c r="MTG33" s="124"/>
      <c r="MTH33" s="124"/>
      <c r="MTI33" s="124"/>
      <c r="MTJ33" s="124"/>
      <c r="MTK33" s="124"/>
      <c r="MTL33" s="124"/>
      <c r="MTM33" s="124"/>
      <c r="MTN33" s="124"/>
      <c r="MTO33" s="124"/>
      <c r="MTP33" s="124"/>
      <c r="MTQ33" s="124"/>
      <c r="MTR33" s="124"/>
      <c r="MTS33" s="124"/>
      <c r="MTT33" s="124"/>
      <c r="MTU33" s="124"/>
      <c r="MTV33" s="124"/>
      <c r="MTW33" s="124"/>
      <c r="MTX33" s="124"/>
      <c r="MTY33" s="124"/>
      <c r="MTZ33" s="124"/>
      <c r="MUA33" s="124"/>
      <c r="MUB33" s="124"/>
      <c r="MUC33" s="124"/>
      <c r="MUD33" s="124"/>
      <c r="MUE33" s="124"/>
      <c r="MUF33" s="124"/>
      <c r="MUG33" s="124"/>
      <c r="MUH33" s="124"/>
      <c r="MUI33" s="124"/>
      <c r="MUJ33" s="124"/>
      <c r="MUK33" s="124"/>
      <c r="MUL33" s="124"/>
      <c r="MUM33" s="124"/>
      <c r="MUN33" s="124"/>
      <c r="MUO33" s="124"/>
      <c r="MUP33" s="124"/>
      <c r="MUQ33" s="124"/>
      <c r="MUR33" s="124"/>
      <c r="MUS33" s="124"/>
      <c r="MUT33" s="124"/>
      <c r="MUU33" s="124"/>
      <c r="MUV33" s="124"/>
      <c r="MUW33" s="124"/>
      <c r="MUX33" s="124"/>
      <c r="MUY33" s="124"/>
      <c r="MUZ33" s="124"/>
      <c r="MVA33" s="124"/>
      <c r="MVB33" s="124"/>
      <c r="MVC33" s="124"/>
      <c r="MVD33" s="124"/>
      <c r="MVE33" s="124"/>
      <c r="MVF33" s="124"/>
      <c r="MVG33" s="124"/>
      <c r="MVH33" s="124"/>
      <c r="MVI33" s="124"/>
      <c r="MVJ33" s="124"/>
      <c r="MVK33" s="124"/>
      <c r="MVL33" s="124"/>
      <c r="MVM33" s="124"/>
      <c r="MVN33" s="124"/>
      <c r="MVO33" s="124"/>
      <c r="MVP33" s="124"/>
      <c r="MVQ33" s="124"/>
      <c r="MVR33" s="124"/>
      <c r="MVS33" s="124"/>
      <c r="MVT33" s="124"/>
      <c r="MVU33" s="124"/>
      <c r="MVV33" s="124"/>
      <c r="MVW33" s="124"/>
      <c r="MVX33" s="124"/>
      <c r="MVY33" s="124"/>
      <c r="MVZ33" s="124"/>
      <c r="MWA33" s="124"/>
      <c r="MWB33" s="124"/>
      <c r="MWC33" s="124"/>
      <c r="MWD33" s="124"/>
      <c r="MWE33" s="124"/>
      <c r="MWF33" s="124"/>
      <c r="MWG33" s="124"/>
      <c r="MWH33" s="124"/>
      <c r="MWI33" s="124"/>
      <c r="MWJ33" s="124"/>
      <c r="MWK33" s="124"/>
      <c r="MWL33" s="124"/>
      <c r="MWM33" s="124"/>
      <c r="MWN33" s="124"/>
      <c r="MWO33" s="124"/>
      <c r="MWP33" s="124"/>
      <c r="MWQ33" s="124"/>
      <c r="MWR33" s="124"/>
      <c r="MWS33" s="124"/>
      <c r="MWT33" s="124"/>
      <c r="MWU33" s="124"/>
      <c r="MWV33" s="124"/>
      <c r="MWW33" s="124"/>
      <c r="MWX33" s="124"/>
      <c r="MWY33" s="124"/>
      <c r="MWZ33" s="124"/>
      <c r="MXA33" s="124"/>
      <c r="MXB33" s="124"/>
      <c r="MXC33" s="124"/>
      <c r="MXD33" s="124"/>
      <c r="MXE33" s="124"/>
      <c r="MXF33" s="124"/>
      <c r="MXG33" s="124"/>
      <c r="MXH33" s="124"/>
      <c r="MXI33" s="124"/>
      <c r="MXJ33" s="124"/>
      <c r="MXK33" s="124"/>
      <c r="MXL33" s="124"/>
      <c r="MXM33" s="124"/>
      <c r="MXN33" s="124"/>
      <c r="MXO33" s="124"/>
      <c r="MXP33" s="124"/>
      <c r="MXQ33" s="124"/>
      <c r="MXR33" s="124"/>
      <c r="MXS33" s="124"/>
      <c r="MXT33" s="124"/>
      <c r="MXU33" s="124"/>
      <c r="MXV33" s="124"/>
      <c r="MXW33" s="124"/>
      <c r="MXX33" s="124"/>
      <c r="MXY33" s="124"/>
      <c r="MXZ33" s="124"/>
      <c r="MYA33" s="124"/>
      <c r="MYB33" s="124"/>
      <c r="MYC33" s="124"/>
      <c r="MYD33" s="124"/>
      <c r="MYE33" s="124"/>
      <c r="MYF33" s="124"/>
      <c r="MYG33" s="124"/>
      <c r="MYH33" s="124"/>
      <c r="MYI33" s="124"/>
      <c r="MYJ33" s="124"/>
      <c r="MYK33" s="124"/>
      <c r="MYL33" s="124"/>
      <c r="MYM33" s="124"/>
      <c r="MYN33" s="124"/>
      <c r="MYO33" s="124"/>
      <c r="MYP33" s="124"/>
      <c r="MYQ33" s="124"/>
      <c r="MYR33" s="124"/>
      <c r="MYS33" s="124"/>
      <c r="MYT33" s="124"/>
      <c r="MYU33" s="124"/>
      <c r="MYV33" s="124"/>
      <c r="MYW33" s="124"/>
      <c r="MYX33" s="124"/>
      <c r="MYY33" s="124"/>
      <c r="MYZ33" s="124"/>
      <c r="MZA33" s="124"/>
      <c r="MZB33" s="124"/>
      <c r="MZC33" s="124"/>
      <c r="MZD33" s="124"/>
      <c r="MZE33" s="124"/>
      <c r="MZF33" s="124"/>
      <c r="MZG33" s="124"/>
      <c r="MZH33" s="124"/>
      <c r="MZI33" s="124"/>
      <c r="MZJ33" s="124"/>
      <c r="MZK33" s="124"/>
      <c r="MZL33" s="124"/>
      <c r="MZM33" s="124"/>
      <c r="MZN33" s="124"/>
      <c r="MZO33" s="124"/>
      <c r="MZP33" s="124"/>
      <c r="MZQ33" s="124"/>
      <c r="MZR33" s="124"/>
      <c r="MZS33" s="124"/>
      <c r="MZT33" s="124"/>
      <c r="MZU33" s="124"/>
      <c r="MZV33" s="124"/>
      <c r="MZW33" s="124"/>
      <c r="MZX33" s="124"/>
      <c r="MZY33" s="124"/>
      <c r="MZZ33" s="124"/>
      <c r="NAA33" s="124"/>
      <c r="NAB33" s="124"/>
      <c r="NAC33" s="124"/>
      <c r="NAD33" s="124"/>
      <c r="NAE33" s="124"/>
      <c r="NAF33" s="124"/>
      <c r="NAG33" s="124"/>
      <c r="NAH33" s="124"/>
      <c r="NAI33" s="124"/>
      <c r="NAJ33" s="124"/>
      <c r="NAK33" s="124"/>
      <c r="NAL33" s="124"/>
      <c r="NAM33" s="124"/>
      <c r="NAN33" s="124"/>
      <c r="NAO33" s="124"/>
      <c r="NAP33" s="124"/>
      <c r="NAQ33" s="124"/>
      <c r="NAR33" s="124"/>
      <c r="NAS33" s="124"/>
      <c r="NAT33" s="124"/>
      <c r="NAU33" s="124"/>
      <c r="NAV33" s="124"/>
      <c r="NAW33" s="124"/>
      <c r="NAX33" s="124"/>
      <c r="NAY33" s="124"/>
      <c r="NAZ33" s="124"/>
      <c r="NBA33" s="124"/>
      <c r="NBB33" s="124"/>
      <c r="NBC33" s="124"/>
      <c r="NBD33" s="124"/>
      <c r="NBE33" s="124"/>
      <c r="NBF33" s="124"/>
      <c r="NBG33" s="124"/>
      <c r="NBH33" s="124"/>
      <c r="NBI33" s="124"/>
      <c r="NBJ33" s="124"/>
      <c r="NBK33" s="124"/>
      <c r="NBL33" s="124"/>
      <c r="NBM33" s="124"/>
      <c r="NBN33" s="124"/>
      <c r="NBO33" s="124"/>
      <c r="NBP33" s="124"/>
      <c r="NBQ33" s="124"/>
      <c r="NBR33" s="124"/>
      <c r="NBS33" s="124"/>
      <c r="NBT33" s="124"/>
      <c r="NBU33" s="124"/>
      <c r="NBV33" s="124"/>
      <c r="NBW33" s="124"/>
      <c r="NBX33" s="124"/>
      <c r="NBY33" s="124"/>
      <c r="NBZ33" s="124"/>
      <c r="NCA33" s="124"/>
      <c r="NCB33" s="124"/>
      <c r="NCC33" s="124"/>
      <c r="NCD33" s="124"/>
      <c r="NCE33" s="124"/>
      <c r="NCF33" s="124"/>
      <c r="NCG33" s="124"/>
      <c r="NCH33" s="124"/>
      <c r="NCI33" s="124"/>
      <c r="NCJ33" s="124"/>
      <c r="NCK33" s="124"/>
      <c r="NCL33" s="124"/>
      <c r="NCM33" s="124"/>
      <c r="NCN33" s="124"/>
      <c r="NCO33" s="124"/>
      <c r="NCP33" s="124"/>
      <c r="NCQ33" s="124"/>
      <c r="NCR33" s="124"/>
      <c r="NCS33" s="124"/>
      <c r="NCT33" s="124"/>
      <c r="NCU33" s="124"/>
      <c r="NCV33" s="124"/>
      <c r="NCW33" s="124"/>
      <c r="NCX33" s="124"/>
      <c r="NCY33" s="124"/>
      <c r="NCZ33" s="124"/>
      <c r="NDA33" s="124"/>
      <c r="NDB33" s="124"/>
      <c r="NDC33" s="124"/>
      <c r="NDD33" s="124"/>
      <c r="NDE33" s="124"/>
      <c r="NDF33" s="124"/>
      <c r="NDG33" s="124"/>
      <c r="NDH33" s="124"/>
      <c r="NDI33" s="124"/>
      <c r="NDJ33" s="124"/>
      <c r="NDK33" s="124"/>
      <c r="NDL33" s="124"/>
      <c r="NDM33" s="124"/>
      <c r="NDN33" s="124"/>
      <c r="NDO33" s="124"/>
      <c r="NDP33" s="124"/>
      <c r="NDQ33" s="124"/>
      <c r="NDR33" s="124"/>
      <c r="NDS33" s="124"/>
      <c r="NDT33" s="124"/>
      <c r="NDU33" s="124"/>
      <c r="NDV33" s="124"/>
      <c r="NDW33" s="124"/>
      <c r="NDX33" s="124"/>
      <c r="NDY33" s="124"/>
      <c r="NDZ33" s="124"/>
      <c r="NEA33" s="124"/>
      <c r="NEB33" s="124"/>
      <c r="NEC33" s="124"/>
      <c r="NED33" s="124"/>
      <c r="NEE33" s="124"/>
      <c r="NEF33" s="124"/>
      <c r="NEG33" s="124"/>
      <c r="NEH33" s="124"/>
      <c r="NEI33" s="124"/>
      <c r="NEJ33" s="124"/>
      <c r="NEK33" s="124"/>
      <c r="NEL33" s="124"/>
      <c r="NEM33" s="124"/>
      <c r="NEN33" s="124"/>
      <c r="NEO33" s="124"/>
      <c r="NEP33" s="124"/>
      <c r="NEQ33" s="124"/>
      <c r="NER33" s="124"/>
      <c r="NES33" s="124"/>
      <c r="NET33" s="124"/>
      <c r="NEU33" s="124"/>
      <c r="NEV33" s="124"/>
      <c r="NEW33" s="124"/>
      <c r="NEX33" s="124"/>
      <c r="NEY33" s="124"/>
      <c r="NEZ33" s="124"/>
      <c r="NFA33" s="124"/>
      <c r="NFB33" s="124"/>
      <c r="NFC33" s="124"/>
      <c r="NFD33" s="124"/>
      <c r="NFE33" s="124"/>
      <c r="NFF33" s="124"/>
      <c r="NFG33" s="124"/>
      <c r="NFH33" s="124"/>
      <c r="NFI33" s="124"/>
      <c r="NFJ33" s="124"/>
      <c r="NFK33" s="124"/>
      <c r="NFL33" s="124"/>
      <c r="NFM33" s="124"/>
      <c r="NFN33" s="124"/>
      <c r="NFO33" s="124"/>
      <c r="NFP33" s="124"/>
      <c r="NFQ33" s="124"/>
      <c r="NFR33" s="124"/>
      <c r="NFS33" s="124"/>
      <c r="NFT33" s="124"/>
      <c r="NFU33" s="124"/>
      <c r="NFV33" s="124"/>
      <c r="NFW33" s="124"/>
      <c r="NFX33" s="124"/>
      <c r="NFY33" s="124"/>
      <c r="NFZ33" s="124"/>
      <c r="NGA33" s="124"/>
      <c r="NGB33" s="124"/>
      <c r="NGC33" s="124"/>
      <c r="NGD33" s="124"/>
      <c r="NGE33" s="124"/>
      <c r="NGF33" s="124"/>
      <c r="NGG33" s="124"/>
      <c r="NGH33" s="124"/>
      <c r="NGI33" s="124"/>
      <c r="NGJ33" s="124"/>
      <c r="NGK33" s="124"/>
      <c r="NGL33" s="124"/>
      <c r="NGM33" s="124"/>
      <c r="NGN33" s="124"/>
      <c r="NGO33" s="124"/>
      <c r="NGP33" s="124"/>
      <c r="NGQ33" s="124"/>
      <c r="NGR33" s="124"/>
      <c r="NGS33" s="124"/>
      <c r="NGT33" s="124"/>
      <c r="NGU33" s="124"/>
      <c r="NGV33" s="124"/>
      <c r="NGW33" s="124"/>
      <c r="NGX33" s="124"/>
      <c r="NGY33" s="124"/>
      <c r="NGZ33" s="124"/>
      <c r="NHA33" s="124"/>
      <c r="NHB33" s="124"/>
      <c r="NHC33" s="124"/>
      <c r="NHD33" s="124"/>
      <c r="NHE33" s="124"/>
      <c r="NHF33" s="124"/>
      <c r="NHG33" s="124"/>
      <c r="NHH33" s="124"/>
      <c r="NHI33" s="124"/>
      <c r="NHJ33" s="124"/>
      <c r="NHK33" s="124"/>
      <c r="NHL33" s="124"/>
      <c r="NHM33" s="124"/>
      <c r="NHN33" s="124"/>
      <c r="NHO33" s="124"/>
      <c r="NHP33" s="124"/>
      <c r="NHQ33" s="124"/>
      <c r="NHR33" s="124"/>
      <c r="NHS33" s="124"/>
      <c r="NHT33" s="124"/>
      <c r="NHU33" s="124"/>
      <c r="NHV33" s="124"/>
      <c r="NHW33" s="124"/>
      <c r="NHX33" s="124"/>
      <c r="NHY33" s="124"/>
      <c r="NHZ33" s="124"/>
      <c r="NIA33" s="124"/>
      <c r="NIB33" s="124"/>
      <c r="NIC33" s="124"/>
      <c r="NID33" s="124"/>
      <c r="NIE33" s="124"/>
      <c r="NIF33" s="124"/>
      <c r="NIG33" s="124"/>
      <c r="NIH33" s="124"/>
      <c r="NII33" s="124"/>
      <c r="NIJ33" s="124"/>
      <c r="NIK33" s="124"/>
      <c r="NIL33" s="124"/>
      <c r="NIM33" s="124"/>
      <c r="NIN33" s="124"/>
      <c r="NIO33" s="124"/>
      <c r="NIP33" s="124"/>
      <c r="NIQ33" s="124"/>
      <c r="NIR33" s="124"/>
      <c r="NIS33" s="124"/>
      <c r="NIT33" s="124"/>
      <c r="NIU33" s="124"/>
      <c r="NIV33" s="124"/>
      <c r="NIW33" s="124"/>
      <c r="NIX33" s="124"/>
      <c r="NIY33" s="124"/>
      <c r="NIZ33" s="124"/>
      <c r="NJA33" s="124"/>
      <c r="NJB33" s="124"/>
      <c r="NJC33" s="124"/>
      <c r="NJD33" s="124"/>
      <c r="NJE33" s="124"/>
      <c r="NJF33" s="124"/>
      <c r="NJG33" s="124"/>
      <c r="NJH33" s="124"/>
      <c r="NJI33" s="124"/>
      <c r="NJJ33" s="124"/>
      <c r="NJK33" s="124"/>
      <c r="NJL33" s="124"/>
      <c r="NJM33" s="124"/>
      <c r="NJN33" s="124"/>
      <c r="NJO33" s="124"/>
      <c r="NJP33" s="124"/>
      <c r="NJQ33" s="124"/>
      <c r="NJR33" s="124"/>
      <c r="NJS33" s="124"/>
      <c r="NJT33" s="124"/>
      <c r="NJU33" s="124"/>
      <c r="NJV33" s="124"/>
      <c r="NJW33" s="124"/>
      <c r="NJX33" s="124"/>
      <c r="NJY33" s="124"/>
      <c r="NJZ33" s="124"/>
      <c r="NKA33" s="124"/>
      <c r="NKB33" s="124"/>
      <c r="NKC33" s="124"/>
      <c r="NKD33" s="124"/>
      <c r="NKE33" s="124"/>
      <c r="NKF33" s="124"/>
      <c r="NKG33" s="124"/>
      <c r="NKH33" s="124"/>
      <c r="NKI33" s="124"/>
      <c r="NKJ33" s="124"/>
      <c r="NKK33" s="124"/>
      <c r="NKL33" s="124"/>
      <c r="NKM33" s="124"/>
      <c r="NKN33" s="124"/>
      <c r="NKO33" s="124"/>
      <c r="NKP33" s="124"/>
      <c r="NKQ33" s="124"/>
      <c r="NKR33" s="124"/>
      <c r="NKS33" s="124"/>
      <c r="NKT33" s="124"/>
      <c r="NKU33" s="124"/>
      <c r="NKV33" s="124"/>
      <c r="NKW33" s="124"/>
      <c r="NKX33" s="124"/>
      <c r="NKY33" s="124"/>
      <c r="NKZ33" s="124"/>
      <c r="NLA33" s="124"/>
      <c r="NLB33" s="124"/>
      <c r="NLC33" s="124"/>
      <c r="NLD33" s="124"/>
      <c r="NLE33" s="124"/>
      <c r="NLF33" s="124"/>
      <c r="NLG33" s="124"/>
      <c r="NLH33" s="124"/>
      <c r="NLI33" s="124"/>
      <c r="NLJ33" s="124"/>
      <c r="NLK33" s="124"/>
      <c r="NLL33" s="124"/>
      <c r="NLM33" s="124"/>
      <c r="NLN33" s="124"/>
      <c r="NLO33" s="124"/>
      <c r="NLP33" s="124"/>
      <c r="NLQ33" s="124"/>
      <c r="NLR33" s="124"/>
      <c r="NLS33" s="124"/>
      <c r="NLT33" s="124"/>
      <c r="NLU33" s="124"/>
      <c r="NLV33" s="124"/>
      <c r="NLW33" s="124"/>
      <c r="NLX33" s="124"/>
      <c r="NLY33" s="124"/>
      <c r="NLZ33" s="124"/>
      <c r="NMA33" s="124"/>
      <c r="NMB33" s="124"/>
      <c r="NMC33" s="124"/>
      <c r="NMD33" s="124"/>
      <c r="NME33" s="124"/>
      <c r="NMF33" s="124"/>
      <c r="NMG33" s="124"/>
      <c r="NMH33" s="124"/>
      <c r="NMI33" s="124"/>
      <c r="NMJ33" s="124"/>
      <c r="NMK33" s="124"/>
      <c r="NML33" s="124"/>
      <c r="NMM33" s="124"/>
      <c r="NMN33" s="124"/>
      <c r="NMO33" s="124"/>
      <c r="NMP33" s="124"/>
      <c r="NMQ33" s="124"/>
      <c r="NMR33" s="124"/>
      <c r="NMS33" s="124"/>
      <c r="NMT33" s="124"/>
      <c r="NMU33" s="124"/>
      <c r="NMV33" s="124"/>
      <c r="NMW33" s="124"/>
      <c r="NMX33" s="124"/>
      <c r="NMY33" s="124"/>
      <c r="NMZ33" s="124"/>
      <c r="NNA33" s="124"/>
      <c r="NNB33" s="124"/>
      <c r="NNC33" s="124"/>
      <c r="NND33" s="124"/>
      <c r="NNE33" s="124"/>
      <c r="NNF33" s="124"/>
      <c r="NNG33" s="124"/>
      <c r="NNH33" s="124"/>
      <c r="NNI33" s="124"/>
      <c r="NNJ33" s="124"/>
      <c r="NNK33" s="124"/>
      <c r="NNL33" s="124"/>
      <c r="NNM33" s="124"/>
      <c r="NNN33" s="124"/>
      <c r="NNO33" s="124"/>
      <c r="NNP33" s="124"/>
      <c r="NNQ33" s="124"/>
      <c r="NNR33" s="124"/>
      <c r="NNS33" s="124"/>
      <c r="NNT33" s="124"/>
      <c r="NNU33" s="124"/>
      <c r="NNV33" s="124"/>
      <c r="NNW33" s="124"/>
      <c r="NNX33" s="124"/>
      <c r="NNY33" s="124"/>
      <c r="NNZ33" s="124"/>
      <c r="NOA33" s="124"/>
      <c r="NOB33" s="124"/>
      <c r="NOC33" s="124"/>
      <c r="NOD33" s="124"/>
      <c r="NOE33" s="124"/>
      <c r="NOF33" s="124"/>
      <c r="NOG33" s="124"/>
      <c r="NOH33" s="124"/>
      <c r="NOI33" s="124"/>
      <c r="NOJ33" s="124"/>
      <c r="NOK33" s="124"/>
      <c r="NOL33" s="124"/>
      <c r="NOM33" s="124"/>
      <c r="NON33" s="124"/>
      <c r="NOO33" s="124"/>
      <c r="NOP33" s="124"/>
      <c r="NOQ33" s="124"/>
      <c r="NOR33" s="124"/>
      <c r="NOS33" s="124"/>
      <c r="NOT33" s="124"/>
      <c r="NOU33" s="124"/>
      <c r="NOV33" s="124"/>
      <c r="NOW33" s="124"/>
      <c r="NOX33" s="124"/>
      <c r="NOY33" s="124"/>
      <c r="NOZ33" s="124"/>
      <c r="NPA33" s="124"/>
      <c r="NPB33" s="124"/>
      <c r="NPC33" s="124"/>
      <c r="NPD33" s="124"/>
      <c r="NPE33" s="124"/>
      <c r="NPF33" s="124"/>
      <c r="NPG33" s="124"/>
      <c r="NPH33" s="124"/>
      <c r="NPI33" s="124"/>
      <c r="NPJ33" s="124"/>
      <c r="NPK33" s="124"/>
      <c r="NPL33" s="124"/>
      <c r="NPM33" s="124"/>
      <c r="NPN33" s="124"/>
      <c r="NPO33" s="124"/>
      <c r="NPP33" s="124"/>
      <c r="NPQ33" s="124"/>
      <c r="NPR33" s="124"/>
      <c r="NPS33" s="124"/>
      <c r="NPT33" s="124"/>
      <c r="NPU33" s="124"/>
      <c r="NPV33" s="124"/>
      <c r="NPW33" s="124"/>
      <c r="NPX33" s="124"/>
      <c r="NPY33" s="124"/>
      <c r="NPZ33" s="124"/>
      <c r="NQA33" s="124"/>
      <c r="NQB33" s="124"/>
      <c r="NQC33" s="124"/>
      <c r="NQD33" s="124"/>
      <c r="NQE33" s="124"/>
      <c r="NQF33" s="124"/>
      <c r="NQG33" s="124"/>
      <c r="NQH33" s="124"/>
      <c r="NQI33" s="124"/>
      <c r="NQJ33" s="124"/>
      <c r="NQK33" s="124"/>
      <c r="NQL33" s="124"/>
      <c r="NQM33" s="124"/>
      <c r="NQN33" s="124"/>
      <c r="NQO33" s="124"/>
      <c r="NQP33" s="124"/>
      <c r="NQQ33" s="124"/>
      <c r="NQR33" s="124"/>
      <c r="NQS33" s="124"/>
      <c r="NQT33" s="124"/>
      <c r="NQU33" s="124"/>
      <c r="NQV33" s="124"/>
      <c r="NQW33" s="124"/>
      <c r="NQX33" s="124"/>
      <c r="NQY33" s="124"/>
      <c r="NQZ33" s="124"/>
      <c r="NRA33" s="124"/>
      <c r="NRB33" s="124"/>
      <c r="NRC33" s="124"/>
      <c r="NRD33" s="124"/>
      <c r="NRE33" s="124"/>
      <c r="NRF33" s="124"/>
      <c r="NRG33" s="124"/>
      <c r="NRH33" s="124"/>
      <c r="NRI33" s="124"/>
      <c r="NRJ33" s="124"/>
      <c r="NRK33" s="124"/>
      <c r="NRL33" s="124"/>
      <c r="NRM33" s="124"/>
      <c r="NRN33" s="124"/>
      <c r="NRO33" s="124"/>
      <c r="NRP33" s="124"/>
      <c r="NRQ33" s="124"/>
      <c r="NRR33" s="124"/>
      <c r="NRS33" s="124"/>
      <c r="NRT33" s="124"/>
      <c r="NRU33" s="124"/>
      <c r="NRV33" s="124"/>
      <c r="NRW33" s="124"/>
      <c r="NRX33" s="124"/>
      <c r="NRY33" s="124"/>
      <c r="NRZ33" s="124"/>
      <c r="NSA33" s="124"/>
      <c r="NSB33" s="124"/>
      <c r="NSC33" s="124"/>
      <c r="NSD33" s="124"/>
      <c r="NSE33" s="124"/>
      <c r="NSF33" s="124"/>
      <c r="NSG33" s="124"/>
      <c r="NSH33" s="124"/>
      <c r="NSI33" s="124"/>
      <c r="NSJ33" s="124"/>
      <c r="NSK33" s="124"/>
      <c r="NSL33" s="124"/>
      <c r="NSM33" s="124"/>
      <c r="NSN33" s="124"/>
      <c r="NSO33" s="124"/>
      <c r="NSP33" s="124"/>
      <c r="NSQ33" s="124"/>
      <c r="NSR33" s="124"/>
      <c r="NSS33" s="124"/>
      <c r="NST33" s="124"/>
      <c r="NSU33" s="124"/>
      <c r="NSV33" s="124"/>
      <c r="NSW33" s="124"/>
      <c r="NSX33" s="124"/>
      <c r="NSY33" s="124"/>
      <c r="NSZ33" s="124"/>
      <c r="NTA33" s="124"/>
      <c r="NTB33" s="124"/>
      <c r="NTC33" s="124"/>
      <c r="NTD33" s="124"/>
      <c r="NTE33" s="124"/>
      <c r="NTF33" s="124"/>
      <c r="NTG33" s="124"/>
      <c r="NTH33" s="124"/>
      <c r="NTI33" s="124"/>
      <c r="NTJ33" s="124"/>
      <c r="NTK33" s="124"/>
      <c r="NTL33" s="124"/>
      <c r="NTM33" s="124"/>
      <c r="NTN33" s="124"/>
      <c r="NTO33" s="124"/>
      <c r="NTP33" s="124"/>
      <c r="NTQ33" s="124"/>
      <c r="NTR33" s="124"/>
      <c r="NTS33" s="124"/>
      <c r="NTT33" s="124"/>
      <c r="NTU33" s="124"/>
      <c r="NTV33" s="124"/>
      <c r="NTW33" s="124"/>
      <c r="NTX33" s="124"/>
      <c r="NTY33" s="124"/>
      <c r="NTZ33" s="124"/>
      <c r="NUA33" s="124"/>
      <c r="NUB33" s="124"/>
      <c r="NUC33" s="124"/>
      <c r="NUD33" s="124"/>
      <c r="NUE33" s="124"/>
      <c r="NUF33" s="124"/>
      <c r="NUG33" s="124"/>
      <c r="NUH33" s="124"/>
      <c r="NUI33" s="124"/>
      <c r="NUJ33" s="124"/>
      <c r="NUK33" s="124"/>
      <c r="NUL33" s="124"/>
      <c r="NUM33" s="124"/>
      <c r="NUN33" s="124"/>
      <c r="NUO33" s="124"/>
      <c r="NUP33" s="124"/>
      <c r="NUQ33" s="124"/>
      <c r="NUR33" s="124"/>
      <c r="NUS33" s="124"/>
      <c r="NUT33" s="124"/>
      <c r="NUU33" s="124"/>
      <c r="NUV33" s="124"/>
      <c r="NUW33" s="124"/>
      <c r="NUX33" s="124"/>
      <c r="NUY33" s="124"/>
      <c r="NUZ33" s="124"/>
      <c r="NVA33" s="124"/>
      <c r="NVB33" s="124"/>
      <c r="NVC33" s="124"/>
      <c r="NVD33" s="124"/>
      <c r="NVE33" s="124"/>
      <c r="NVF33" s="124"/>
      <c r="NVG33" s="124"/>
      <c r="NVH33" s="124"/>
      <c r="NVI33" s="124"/>
      <c r="NVJ33" s="124"/>
      <c r="NVK33" s="124"/>
      <c r="NVL33" s="124"/>
      <c r="NVM33" s="124"/>
      <c r="NVN33" s="124"/>
      <c r="NVO33" s="124"/>
      <c r="NVP33" s="124"/>
      <c r="NVQ33" s="124"/>
      <c r="NVR33" s="124"/>
      <c r="NVS33" s="124"/>
      <c r="NVT33" s="124"/>
      <c r="NVU33" s="124"/>
      <c r="NVV33" s="124"/>
      <c r="NVW33" s="124"/>
      <c r="NVX33" s="124"/>
      <c r="NVY33" s="124"/>
      <c r="NVZ33" s="124"/>
      <c r="NWA33" s="124"/>
      <c r="NWB33" s="124"/>
      <c r="NWC33" s="124"/>
      <c r="NWD33" s="124"/>
      <c r="NWE33" s="124"/>
      <c r="NWF33" s="124"/>
      <c r="NWG33" s="124"/>
      <c r="NWH33" s="124"/>
      <c r="NWI33" s="124"/>
      <c r="NWJ33" s="124"/>
      <c r="NWK33" s="124"/>
      <c r="NWL33" s="124"/>
      <c r="NWM33" s="124"/>
      <c r="NWN33" s="124"/>
      <c r="NWO33" s="124"/>
      <c r="NWP33" s="124"/>
      <c r="NWQ33" s="124"/>
      <c r="NWR33" s="124"/>
      <c r="NWS33" s="124"/>
      <c r="NWT33" s="124"/>
      <c r="NWU33" s="124"/>
      <c r="NWV33" s="124"/>
      <c r="NWW33" s="124"/>
      <c r="NWX33" s="124"/>
      <c r="NWY33" s="124"/>
      <c r="NWZ33" s="124"/>
      <c r="NXA33" s="124"/>
      <c r="NXB33" s="124"/>
      <c r="NXC33" s="124"/>
      <c r="NXD33" s="124"/>
      <c r="NXE33" s="124"/>
      <c r="NXF33" s="124"/>
      <c r="NXG33" s="124"/>
      <c r="NXH33" s="124"/>
      <c r="NXI33" s="124"/>
      <c r="NXJ33" s="124"/>
      <c r="NXK33" s="124"/>
      <c r="NXL33" s="124"/>
      <c r="NXM33" s="124"/>
      <c r="NXN33" s="124"/>
      <c r="NXO33" s="124"/>
      <c r="NXP33" s="124"/>
      <c r="NXQ33" s="124"/>
      <c r="NXR33" s="124"/>
      <c r="NXS33" s="124"/>
      <c r="NXT33" s="124"/>
      <c r="NXU33" s="124"/>
      <c r="NXV33" s="124"/>
      <c r="NXW33" s="124"/>
      <c r="NXX33" s="124"/>
      <c r="NXY33" s="124"/>
      <c r="NXZ33" s="124"/>
      <c r="NYA33" s="124"/>
      <c r="NYB33" s="124"/>
      <c r="NYC33" s="124"/>
      <c r="NYD33" s="124"/>
      <c r="NYE33" s="124"/>
      <c r="NYF33" s="124"/>
      <c r="NYG33" s="124"/>
      <c r="NYH33" s="124"/>
      <c r="NYI33" s="124"/>
      <c r="NYJ33" s="124"/>
      <c r="NYK33" s="124"/>
      <c r="NYL33" s="124"/>
      <c r="NYM33" s="124"/>
      <c r="NYN33" s="124"/>
      <c r="NYO33" s="124"/>
      <c r="NYP33" s="124"/>
      <c r="NYQ33" s="124"/>
      <c r="NYR33" s="124"/>
      <c r="NYS33" s="124"/>
      <c r="NYT33" s="124"/>
      <c r="NYU33" s="124"/>
      <c r="NYV33" s="124"/>
      <c r="NYW33" s="124"/>
      <c r="NYX33" s="124"/>
      <c r="NYY33" s="124"/>
      <c r="NYZ33" s="124"/>
      <c r="NZA33" s="124"/>
      <c r="NZB33" s="124"/>
      <c r="NZC33" s="124"/>
      <c r="NZD33" s="124"/>
      <c r="NZE33" s="124"/>
      <c r="NZF33" s="124"/>
      <c r="NZG33" s="124"/>
      <c r="NZH33" s="124"/>
      <c r="NZI33" s="124"/>
      <c r="NZJ33" s="124"/>
      <c r="NZK33" s="124"/>
      <c r="NZL33" s="124"/>
      <c r="NZM33" s="124"/>
      <c r="NZN33" s="124"/>
      <c r="NZO33" s="124"/>
      <c r="NZP33" s="124"/>
      <c r="NZQ33" s="124"/>
      <c r="NZR33" s="124"/>
      <c r="NZS33" s="124"/>
      <c r="NZT33" s="124"/>
      <c r="NZU33" s="124"/>
      <c r="NZV33" s="124"/>
      <c r="NZW33" s="124"/>
      <c r="NZX33" s="124"/>
      <c r="NZY33" s="124"/>
      <c r="NZZ33" s="124"/>
      <c r="OAA33" s="124"/>
      <c r="OAB33" s="124"/>
      <c r="OAC33" s="124"/>
      <c r="OAD33" s="124"/>
      <c r="OAE33" s="124"/>
      <c r="OAF33" s="124"/>
      <c r="OAG33" s="124"/>
      <c r="OAH33" s="124"/>
      <c r="OAI33" s="124"/>
      <c r="OAJ33" s="124"/>
      <c r="OAK33" s="124"/>
      <c r="OAL33" s="124"/>
      <c r="OAM33" s="124"/>
      <c r="OAN33" s="124"/>
      <c r="OAO33" s="124"/>
      <c r="OAP33" s="124"/>
      <c r="OAQ33" s="124"/>
      <c r="OAR33" s="124"/>
      <c r="OAS33" s="124"/>
      <c r="OAT33" s="124"/>
      <c r="OAU33" s="124"/>
      <c r="OAV33" s="124"/>
      <c r="OAW33" s="124"/>
      <c r="OAX33" s="124"/>
      <c r="OAY33" s="124"/>
      <c r="OAZ33" s="124"/>
      <c r="OBA33" s="124"/>
      <c r="OBB33" s="124"/>
      <c r="OBC33" s="124"/>
      <c r="OBD33" s="124"/>
      <c r="OBE33" s="124"/>
      <c r="OBF33" s="124"/>
      <c r="OBG33" s="124"/>
      <c r="OBH33" s="124"/>
      <c r="OBI33" s="124"/>
      <c r="OBJ33" s="124"/>
      <c r="OBK33" s="124"/>
      <c r="OBL33" s="124"/>
      <c r="OBM33" s="124"/>
      <c r="OBN33" s="124"/>
      <c r="OBO33" s="124"/>
      <c r="OBP33" s="124"/>
      <c r="OBQ33" s="124"/>
      <c r="OBR33" s="124"/>
      <c r="OBS33" s="124"/>
      <c r="OBT33" s="124"/>
      <c r="OBU33" s="124"/>
      <c r="OBV33" s="124"/>
      <c r="OBW33" s="124"/>
      <c r="OBX33" s="124"/>
      <c r="OBY33" s="124"/>
      <c r="OBZ33" s="124"/>
      <c r="OCA33" s="124"/>
      <c r="OCB33" s="124"/>
      <c r="OCC33" s="124"/>
      <c r="OCD33" s="124"/>
      <c r="OCE33" s="124"/>
      <c r="OCF33" s="124"/>
      <c r="OCG33" s="124"/>
      <c r="OCH33" s="124"/>
      <c r="OCI33" s="124"/>
      <c r="OCJ33" s="124"/>
      <c r="OCK33" s="124"/>
      <c r="OCL33" s="124"/>
      <c r="OCM33" s="124"/>
      <c r="OCN33" s="124"/>
      <c r="OCO33" s="124"/>
      <c r="OCP33" s="124"/>
      <c r="OCQ33" s="124"/>
      <c r="OCR33" s="124"/>
      <c r="OCS33" s="124"/>
      <c r="OCT33" s="124"/>
      <c r="OCU33" s="124"/>
      <c r="OCV33" s="124"/>
      <c r="OCW33" s="124"/>
      <c r="OCX33" s="124"/>
      <c r="OCY33" s="124"/>
      <c r="OCZ33" s="124"/>
      <c r="ODA33" s="124"/>
      <c r="ODB33" s="124"/>
      <c r="ODC33" s="124"/>
      <c r="ODD33" s="124"/>
      <c r="ODE33" s="124"/>
      <c r="ODF33" s="124"/>
      <c r="ODG33" s="124"/>
      <c r="ODH33" s="124"/>
      <c r="ODI33" s="124"/>
      <c r="ODJ33" s="124"/>
      <c r="ODK33" s="124"/>
      <c r="ODL33" s="124"/>
      <c r="ODM33" s="124"/>
      <c r="ODN33" s="124"/>
      <c r="ODO33" s="124"/>
      <c r="ODP33" s="124"/>
      <c r="ODQ33" s="124"/>
      <c r="ODR33" s="124"/>
      <c r="ODS33" s="124"/>
      <c r="ODT33" s="124"/>
      <c r="ODU33" s="124"/>
      <c r="ODV33" s="124"/>
      <c r="ODW33" s="124"/>
      <c r="ODX33" s="124"/>
      <c r="ODY33" s="124"/>
      <c r="ODZ33" s="124"/>
      <c r="OEA33" s="124"/>
      <c r="OEB33" s="124"/>
      <c r="OEC33" s="124"/>
      <c r="OED33" s="124"/>
      <c r="OEE33" s="124"/>
      <c r="OEF33" s="124"/>
      <c r="OEG33" s="124"/>
      <c r="OEH33" s="124"/>
      <c r="OEI33" s="124"/>
      <c r="OEJ33" s="124"/>
      <c r="OEK33" s="124"/>
      <c r="OEL33" s="124"/>
      <c r="OEM33" s="124"/>
      <c r="OEN33" s="124"/>
      <c r="OEO33" s="124"/>
      <c r="OEP33" s="124"/>
      <c r="OEQ33" s="124"/>
      <c r="OER33" s="124"/>
      <c r="OES33" s="124"/>
      <c r="OET33" s="124"/>
      <c r="OEU33" s="124"/>
      <c r="OEV33" s="124"/>
      <c r="OEW33" s="124"/>
      <c r="OEX33" s="124"/>
      <c r="OEY33" s="124"/>
      <c r="OEZ33" s="124"/>
      <c r="OFA33" s="124"/>
      <c r="OFB33" s="124"/>
      <c r="OFC33" s="124"/>
      <c r="OFD33" s="124"/>
      <c r="OFE33" s="124"/>
      <c r="OFF33" s="124"/>
      <c r="OFG33" s="124"/>
      <c r="OFH33" s="124"/>
      <c r="OFI33" s="124"/>
      <c r="OFJ33" s="124"/>
      <c r="OFK33" s="124"/>
      <c r="OFL33" s="124"/>
      <c r="OFM33" s="124"/>
      <c r="OFN33" s="124"/>
      <c r="OFO33" s="124"/>
      <c r="OFP33" s="124"/>
      <c r="OFQ33" s="124"/>
      <c r="OFR33" s="124"/>
      <c r="OFS33" s="124"/>
      <c r="OFT33" s="124"/>
      <c r="OFU33" s="124"/>
      <c r="OFV33" s="124"/>
      <c r="OFW33" s="124"/>
      <c r="OFX33" s="124"/>
      <c r="OFY33" s="124"/>
      <c r="OFZ33" s="124"/>
      <c r="OGA33" s="124"/>
      <c r="OGB33" s="124"/>
      <c r="OGC33" s="124"/>
      <c r="OGD33" s="124"/>
      <c r="OGE33" s="124"/>
      <c r="OGF33" s="124"/>
      <c r="OGG33" s="124"/>
      <c r="OGH33" s="124"/>
      <c r="OGI33" s="124"/>
      <c r="OGJ33" s="124"/>
      <c r="OGK33" s="124"/>
      <c r="OGL33" s="124"/>
      <c r="OGM33" s="124"/>
      <c r="OGN33" s="124"/>
      <c r="OGO33" s="124"/>
      <c r="OGP33" s="124"/>
      <c r="OGQ33" s="124"/>
      <c r="OGR33" s="124"/>
      <c r="OGS33" s="124"/>
      <c r="OGT33" s="124"/>
      <c r="OGU33" s="124"/>
      <c r="OGV33" s="124"/>
      <c r="OGW33" s="124"/>
      <c r="OGX33" s="124"/>
      <c r="OGY33" s="124"/>
      <c r="OGZ33" s="124"/>
      <c r="OHA33" s="124"/>
      <c r="OHB33" s="124"/>
      <c r="OHC33" s="124"/>
      <c r="OHD33" s="124"/>
      <c r="OHE33" s="124"/>
      <c r="OHF33" s="124"/>
      <c r="OHG33" s="124"/>
      <c r="OHH33" s="124"/>
      <c r="OHI33" s="124"/>
      <c r="OHJ33" s="124"/>
      <c r="OHK33" s="124"/>
      <c r="OHL33" s="124"/>
      <c r="OHM33" s="124"/>
      <c r="OHN33" s="124"/>
      <c r="OHO33" s="124"/>
      <c r="OHP33" s="124"/>
      <c r="OHQ33" s="124"/>
      <c r="OHR33" s="124"/>
      <c r="OHS33" s="124"/>
      <c r="OHT33" s="124"/>
      <c r="OHU33" s="124"/>
      <c r="OHV33" s="124"/>
      <c r="OHW33" s="124"/>
      <c r="OHX33" s="124"/>
      <c r="OHY33" s="124"/>
      <c r="OHZ33" s="124"/>
      <c r="OIA33" s="124"/>
      <c r="OIB33" s="124"/>
      <c r="OIC33" s="124"/>
      <c r="OID33" s="124"/>
      <c r="OIE33" s="124"/>
      <c r="OIF33" s="124"/>
      <c r="OIG33" s="124"/>
      <c r="OIH33" s="124"/>
      <c r="OII33" s="124"/>
      <c r="OIJ33" s="124"/>
      <c r="OIK33" s="124"/>
      <c r="OIL33" s="124"/>
      <c r="OIM33" s="124"/>
      <c r="OIN33" s="124"/>
      <c r="OIO33" s="124"/>
      <c r="OIP33" s="124"/>
      <c r="OIQ33" s="124"/>
      <c r="OIR33" s="124"/>
      <c r="OIS33" s="124"/>
      <c r="OIT33" s="124"/>
      <c r="OIU33" s="124"/>
      <c r="OIV33" s="124"/>
      <c r="OIW33" s="124"/>
      <c r="OIX33" s="124"/>
      <c r="OIY33" s="124"/>
      <c r="OIZ33" s="124"/>
      <c r="OJA33" s="124"/>
      <c r="OJB33" s="124"/>
      <c r="OJC33" s="124"/>
      <c r="OJD33" s="124"/>
      <c r="OJE33" s="124"/>
      <c r="OJF33" s="124"/>
      <c r="OJG33" s="124"/>
      <c r="OJH33" s="124"/>
      <c r="OJI33" s="124"/>
      <c r="OJJ33" s="124"/>
      <c r="OJK33" s="124"/>
      <c r="OJL33" s="124"/>
      <c r="OJM33" s="124"/>
      <c r="OJN33" s="124"/>
      <c r="OJO33" s="124"/>
      <c r="OJP33" s="124"/>
      <c r="OJQ33" s="124"/>
      <c r="OJR33" s="124"/>
      <c r="OJS33" s="124"/>
      <c r="OJT33" s="124"/>
      <c r="OJU33" s="124"/>
      <c r="OJV33" s="124"/>
      <c r="OJW33" s="124"/>
      <c r="OJX33" s="124"/>
      <c r="OJY33" s="124"/>
      <c r="OJZ33" s="124"/>
      <c r="OKA33" s="124"/>
      <c r="OKB33" s="124"/>
      <c r="OKC33" s="124"/>
      <c r="OKD33" s="124"/>
      <c r="OKE33" s="124"/>
      <c r="OKF33" s="124"/>
      <c r="OKG33" s="124"/>
      <c r="OKH33" s="124"/>
      <c r="OKI33" s="124"/>
      <c r="OKJ33" s="124"/>
      <c r="OKK33" s="124"/>
      <c r="OKL33" s="124"/>
      <c r="OKM33" s="124"/>
      <c r="OKN33" s="124"/>
      <c r="OKO33" s="124"/>
      <c r="OKP33" s="124"/>
      <c r="OKQ33" s="124"/>
      <c r="OKR33" s="124"/>
      <c r="OKS33" s="124"/>
      <c r="OKT33" s="124"/>
      <c r="OKU33" s="124"/>
      <c r="OKV33" s="124"/>
      <c r="OKW33" s="124"/>
      <c r="OKX33" s="124"/>
      <c r="OKY33" s="124"/>
      <c r="OKZ33" s="124"/>
      <c r="OLA33" s="124"/>
      <c r="OLB33" s="124"/>
      <c r="OLC33" s="124"/>
      <c r="OLD33" s="124"/>
      <c r="OLE33" s="124"/>
      <c r="OLF33" s="124"/>
      <c r="OLG33" s="124"/>
      <c r="OLH33" s="124"/>
      <c r="OLI33" s="124"/>
      <c r="OLJ33" s="124"/>
      <c r="OLK33" s="124"/>
      <c r="OLL33" s="124"/>
      <c r="OLM33" s="124"/>
      <c r="OLN33" s="124"/>
      <c r="OLO33" s="124"/>
      <c r="OLP33" s="124"/>
      <c r="OLQ33" s="124"/>
      <c r="OLR33" s="124"/>
      <c r="OLS33" s="124"/>
      <c r="OLT33" s="124"/>
      <c r="OLU33" s="124"/>
      <c r="OLV33" s="124"/>
      <c r="OLW33" s="124"/>
      <c r="OLX33" s="124"/>
      <c r="OLY33" s="124"/>
      <c r="OLZ33" s="124"/>
      <c r="OMA33" s="124"/>
      <c r="OMB33" s="124"/>
      <c r="OMC33" s="124"/>
      <c r="OMD33" s="124"/>
      <c r="OME33" s="124"/>
      <c r="OMF33" s="124"/>
      <c r="OMG33" s="124"/>
      <c r="OMH33" s="124"/>
      <c r="OMI33" s="124"/>
      <c r="OMJ33" s="124"/>
      <c r="OMK33" s="124"/>
      <c r="OML33" s="124"/>
      <c r="OMM33" s="124"/>
      <c r="OMN33" s="124"/>
      <c r="OMO33" s="124"/>
      <c r="OMP33" s="124"/>
      <c r="OMQ33" s="124"/>
      <c r="OMR33" s="124"/>
      <c r="OMS33" s="124"/>
      <c r="OMT33" s="124"/>
      <c r="OMU33" s="124"/>
      <c r="OMV33" s="124"/>
      <c r="OMW33" s="124"/>
      <c r="OMX33" s="124"/>
      <c r="OMY33" s="124"/>
      <c r="OMZ33" s="124"/>
      <c r="ONA33" s="124"/>
      <c r="ONB33" s="124"/>
      <c r="ONC33" s="124"/>
      <c r="OND33" s="124"/>
      <c r="ONE33" s="124"/>
      <c r="ONF33" s="124"/>
      <c r="ONG33" s="124"/>
      <c r="ONH33" s="124"/>
      <c r="ONI33" s="124"/>
      <c r="ONJ33" s="124"/>
      <c r="ONK33" s="124"/>
      <c r="ONL33" s="124"/>
      <c r="ONM33" s="124"/>
      <c r="ONN33" s="124"/>
      <c r="ONO33" s="124"/>
      <c r="ONP33" s="124"/>
      <c r="ONQ33" s="124"/>
      <c r="ONR33" s="124"/>
      <c r="ONS33" s="124"/>
      <c r="ONT33" s="124"/>
      <c r="ONU33" s="124"/>
      <c r="ONV33" s="124"/>
      <c r="ONW33" s="124"/>
      <c r="ONX33" s="124"/>
      <c r="ONY33" s="124"/>
      <c r="ONZ33" s="124"/>
      <c r="OOA33" s="124"/>
      <c r="OOB33" s="124"/>
      <c r="OOC33" s="124"/>
      <c r="OOD33" s="124"/>
      <c r="OOE33" s="124"/>
      <c r="OOF33" s="124"/>
      <c r="OOG33" s="124"/>
      <c r="OOH33" s="124"/>
      <c r="OOI33" s="124"/>
      <c r="OOJ33" s="124"/>
      <c r="OOK33" s="124"/>
      <c r="OOL33" s="124"/>
      <c r="OOM33" s="124"/>
      <c r="OON33" s="124"/>
      <c r="OOO33" s="124"/>
      <c r="OOP33" s="124"/>
      <c r="OOQ33" s="124"/>
      <c r="OOR33" s="124"/>
      <c r="OOS33" s="124"/>
      <c r="OOT33" s="124"/>
      <c r="OOU33" s="124"/>
      <c r="OOV33" s="124"/>
      <c r="OOW33" s="124"/>
      <c r="OOX33" s="124"/>
      <c r="OOY33" s="124"/>
      <c r="OOZ33" s="124"/>
      <c r="OPA33" s="124"/>
      <c r="OPB33" s="124"/>
      <c r="OPC33" s="124"/>
      <c r="OPD33" s="124"/>
      <c r="OPE33" s="124"/>
      <c r="OPF33" s="124"/>
      <c r="OPG33" s="124"/>
      <c r="OPH33" s="124"/>
      <c r="OPI33" s="124"/>
      <c r="OPJ33" s="124"/>
      <c r="OPK33" s="124"/>
      <c r="OPL33" s="124"/>
      <c r="OPM33" s="124"/>
      <c r="OPN33" s="124"/>
      <c r="OPO33" s="124"/>
      <c r="OPP33" s="124"/>
      <c r="OPQ33" s="124"/>
      <c r="OPR33" s="124"/>
      <c r="OPS33" s="124"/>
      <c r="OPT33" s="124"/>
      <c r="OPU33" s="124"/>
      <c r="OPV33" s="124"/>
      <c r="OPW33" s="124"/>
      <c r="OPX33" s="124"/>
      <c r="OPY33" s="124"/>
      <c r="OPZ33" s="124"/>
      <c r="OQA33" s="124"/>
      <c r="OQB33" s="124"/>
      <c r="OQC33" s="124"/>
      <c r="OQD33" s="124"/>
      <c r="OQE33" s="124"/>
      <c r="OQF33" s="124"/>
      <c r="OQG33" s="124"/>
      <c r="OQH33" s="124"/>
      <c r="OQI33" s="124"/>
      <c r="OQJ33" s="124"/>
      <c r="OQK33" s="124"/>
      <c r="OQL33" s="124"/>
      <c r="OQM33" s="124"/>
      <c r="OQN33" s="124"/>
      <c r="OQO33" s="124"/>
      <c r="OQP33" s="124"/>
      <c r="OQQ33" s="124"/>
      <c r="OQR33" s="124"/>
      <c r="OQS33" s="124"/>
      <c r="OQT33" s="124"/>
      <c r="OQU33" s="124"/>
      <c r="OQV33" s="124"/>
      <c r="OQW33" s="124"/>
      <c r="OQX33" s="124"/>
      <c r="OQY33" s="124"/>
      <c r="OQZ33" s="124"/>
      <c r="ORA33" s="124"/>
      <c r="ORB33" s="124"/>
      <c r="ORC33" s="124"/>
      <c r="ORD33" s="124"/>
      <c r="ORE33" s="124"/>
      <c r="ORF33" s="124"/>
      <c r="ORG33" s="124"/>
      <c r="ORH33" s="124"/>
      <c r="ORI33" s="124"/>
      <c r="ORJ33" s="124"/>
      <c r="ORK33" s="124"/>
      <c r="ORL33" s="124"/>
      <c r="ORM33" s="124"/>
      <c r="ORN33" s="124"/>
      <c r="ORO33" s="124"/>
      <c r="ORP33" s="124"/>
      <c r="ORQ33" s="124"/>
      <c r="ORR33" s="124"/>
      <c r="ORS33" s="124"/>
      <c r="ORT33" s="124"/>
      <c r="ORU33" s="124"/>
      <c r="ORV33" s="124"/>
      <c r="ORW33" s="124"/>
      <c r="ORX33" s="124"/>
      <c r="ORY33" s="124"/>
      <c r="ORZ33" s="124"/>
      <c r="OSA33" s="124"/>
      <c r="OSB33" s="124"/>
      <c r="OSC33" s="124"/>
      <c r="OSD33" s="124"/>
      <c r="OSE33" s="124"/>
      <c r="OSF33" s="124"/>
      <c r="OSG33" s="124"/>
      <c r="OSH33" s="124"/>
      <c r="OSI33" s="124"/>
      <c r="OSJ33" s="124"/>
      <c r="OSK33" s="124"/>
      <c r="OSL33" s="124"/>
      <c r="OSM33" s="124"/>
      <c r="OSN33" s="124"/>
      <c r="OSO33" s="124"/>
      <c r="OSP33" s="124"/>
      <c r="OSQ33" s="124"/>
      <c r="OSR33" s="124"/>
      <c r="OSS33" s="124"/>
      <c r="OST33" s="124"/>
      <c r="OSU33" s="124"/>
      <c r="OSV33" s="124"/>
      <c r="OSW33" s="124"/>
      <c r="OSX33" s="124"/>
      <c r="OSY33" s="124"/>
      <c r="OSZ33" s="124"/>
      <c r="OTA33" s="124"/>
      <c r="OTB33" s="124"/>
      <c r="OTC33" s="124"/>
      <c r="OTD33" s="124"/>
      <c r="OTE33" s="124"/>
      <c r="OTF33" s="124"/>
      <c r="OTG33" s="124"/>
      <c r="OTH33" s="124"/>
      <c r="OTI33" s="124"/>
      <c r="OTJ33" s="124"/>
      <c r="OTK33" s="124"/>
      <c r="OTL33" s="124"/>
      <c r="OTM33" s="124"/>
      <c r="OTN33" s="124"/>
      <c r="OTO33" s="124"/>
      <c r="OTP33" s="124"/>
      <c r="OTQ33" s="124"/>
      <c r="OTR33" s="124"/>
      <c r="OTS33" s="124"/>
      <c r="OTT33" s="124"/>
      <c r="OTU33" s="124"/>
      <c r="OTV33" s="124"/>
      <c r="OTW33" s="124"/>
      <c r="OTX33" s="124"/>
      <c r="OTY33" s="124"/>
      <c r="OTZ33" s="124"/>
      <c r="OUA33" s="124"/>
      <c r="OUB33" s="124"/>
      <c r="OUC33" s="124"/>
      <c r="OUD33" s="124"/>
      <c r="OUE33" s="124"/>
      <c r="OUF33" s="124"/>
      <c r="OUG33" s="124"/>
      <c r="OUH33" s="124"/>
      <c r="OUI33" s="124"/>
      <c r="OUJ33" s="124"/>
      <c r="OUK33" s="124"/>
      <c r="OUL33" s="124"/>
      <c r="OUM33" s="124"/>
      <c r="OUN33" s="124"/>
      <c r="OUO33" s="124"/>
      <c r="OUP33" s="124"/>
      <c r="OUQ33" s="124"/>
      <c r="OUR33" s="124"/>
      <c r="OUS33" s="124"/>
      <c r="OUT33" s="124"/>
      <c r="OUU33" s="124"/>
      <c r="OUV33" s="124"/>
      <c r="OUW33" s="124"/>
      <c r="OUX33" s="124"/>
      <c r="OUY33" s="124"/>
      <c r="OUZ33" s="124"/>
      <c r="OVA33" s="124"/>
      <c r="OVB33" s="124"/>
      <c r="OVC33" s="124"/>
      <c r="OVD33" s="124"/>
      <c r="OVE33" s="124"/>
      <c r="OVF33" s="124"/>
      <c r="OVG33" s="124"/>
      <c r="OVH33" s="124"/>
      <c r="OVI33" s="124"/>
      <c r="OVJ33" s="124"/>
      <c r="OVK33" s="124"/>
      <c r="OVL33" s="124"/>
      <c r="OVM33" s="124"/>
      <c r="OVN33" s="124"/>
      <c r="OVO33" s="124"/>
      <c r="OVP33" s="124"/>
      <c r="OVQ33" s="124"/>
      <c r="OVR33" s="124"/>
      <c r="OVS33" s="124"/>
      <c r="OVT33" s="124"/>
      <c r="OVU33" s="124"/>
      <c r="OVV33" s="124"/>
      <c r="OVW33" s="124"/>
      <c r="OVX33" s="124"/>
      <c r="OVY33" s="124"/>
      <c r="OVZ33" s="124"/>
      <c r="OWA33" s="124"/>
      <c r="OWB33" s="124"/>
      <c r="OWC33" s="124"/>
      <c r="OWD33" s="124"/>
      <c r="OWE33" s="124"/>
      <c r="OWF33" s="124"/>
      <c r="OWG33" s="124"/>
      <c r="OWH33" s="124"/>
      <c r="OWI33" s="124"/>
      <c r="OWJ33" s="124"/>
      <c r="OWK33" s="124"/>
      <c r="OWL33" s="124"/>
      <c r="OWM33" s="124"/>
      <c r="OWN33" s="124"/>
      <c r="OWO33" s="124"/>
      <c r="OWP33" s="124"/>
      <c r="OWQ33" s="124"/>
      <c r="OWR33" s="124"/>
      <c r="OWS33" s="124"/>
      <c r="OWT33" s="124"/>
      <c r="OWU33" s="124"/>
      <c r="OWV33" s="124"/>
      <c r="OWW33" s="124"/>
      <c r="OWX33" s="124"/>
      <c r="OWY33" s="124"/>
      <c r="OWZ33" s="124"/>
      <c r="OXA33" s="124"/>
      <c r="OXB33" s="124"/>
      <c r="OXC33" s="124"/>
      <c r="OXD33" s="124"/>
      <c r="OXE33" s="124"/>
      <c r="OXF33" s="124"/>
      <c r="OXG33" s="124"/>
      <c r="OXH33" s="124"/>
      <c r="OXI33" s="124"/>
      <c r="OXJ33" s="124"/>
      <c r="OXK33" s="124"/>
      <c r="OXL33" s="124"/>
      <c r="OXM33" s="124"/>
      <c r="OXN33" s="124"/>
      <c r="OXO33" s="124"/>
      <c r="OXP33" s="124"/>
      <c r="OXQ33" s="124"/>
      <c r="OXR33" s="124"/>
      <c r="OXS33" s="124"/>
      <c r="OXT33" s="124"/>
      <c r="OXU33" s="124"/>
      <c r="OXV33" s="124"/>
      <c r="OXW33" s="124"/>
      <c r="OXX33" s="124"/>
      <c r="OXY33" s="124"/>
      <c r="OXZ33" s="124"/>
      <c r="OYA33" s="124"/>
      <c r="OYB33" s="124"/>
      <c r="OYC33" s="124"/>
      <c r="OYD33" s="124"/>
      <c r="OYE33" s="124"/>
      <c r="OYF33" s="124"/>
      <c r="OYG33" s="124"/>
      <c r="OYH33" s="124"/>
      <c r="OYI33" s="124"/>
      <c r="OYJ33" s="124"/>
      <c r="OYK33" s="124"/>
      <c r="OYL33" s="124"/>
      <c r="OYM33" s="124"/>
      <c r="OYN33" s="124"/>
      <c r="OYO33" s="124"/>
      <c r="OYP33" s="124"/>
      <c r="OYQ33" s="124"/>
      <c r="OYR33" s="124"/>
      <c r="OYS33" s="124"/>
      <c r="OYT33" s="124"/>
      <c r="OYU33" s="124"/>
      <c r="OYV33" s="124"/>
      <c r="OYW33" s="124"/>
      <c r="OYX33" s="124"/>
      <c r="OYY33" s="124"/>
      <c r="OYZ33" s="124"/>
      <c r="OZA33" s="124"/>
      <c r="OZB33" s="124"/>
      <c r="OZC33" s="124"/>
      <c r="OZD33" s="124"/>
      <c r="OZE33" s="124"/>
      <c r="OZF33" s="124"/>
      <c r="OZG33" s="124"/>
      <c r="OZH33" s="124"/>
      <c r="OZI33" s="124"/>
      <c r="OZJ33" s="124"/>
      <c r="OZK33" s="124"/>
      <c r="OZL33" s="124"/>
      <c r="OZM33" s="124"/>
      <c r="OZN33" s="124"/>
      <c r="OZO33" s="124"/>
      <c r="OZP33" s="124"/>
      <c r="OZQ33" s="124"/>
      <c r="OZR33" s="124"/>
      <c r="OZS33" s="124"/>
      <c r="OZT33" s="124"/>
      <c r="OZU33" s="124"/>
      <c r="OZV33" s="124"/>
      <c r="OZW33" s="124"/>
      <c r="OZX33" s="124"/>
      <c r="OZY33" s="124"/>
      <c r="OZZ33" s="124"/>
      <c r="PAA33" s="124"/>
      <c r="PAB33" s="124"/>
      <c r="PAC33" s="124"/>
      <c r="PAD33" s="124"/>
      <c r="PAE33" s="124"/>
      <c r="PAF33" s="124"/>
      <c r="PAG33" s="124"/>
      <c r="PAH33" s="124"/>
      <c r="PAI33" s="124"/>
      <c r="PAJ33" s="124"/>
      <c r="PAK33" s="124"/>
      <c r="PAL33" s="124"/>
      <c r="PAM33" s="124"/>
      <c r="PAN33" s="124"/>
      <c r="PAO33" s="124"/>
      <c r="PAP33" s="124"/>
      <c r="PAQ33" s="124"/>
      <c r="PAR33" s="124"/>
      <c r="PAS33" s="124"/>
      <c r="PAT33" s="124"/>
      <c r="PAU33" s="124"/>
      <c r="PAV33" s="124"/>
      <c r="PAW33" s="124"/>
      <c r="PAX33" s="124"/>
      <c r="PAY33" s="124"/>
      <c r="PAZ33" s="124"/>
      <c r="PBA33" s="124"/>
      <c r="PBB33" s="124"/>
      <c r="PBC33" s="124"/>
      <c r="PBD33" s="124"/>
      <c r="PBE33" s="124"/>
      <c r="PBF33" s="124"/>
      <c r="PBG33" s="124"/>
      <c r="PBH33" s="124"/>
      <c r="PBI33" s="124"/>
      <c r="PBJ33" s="124"/>
      <c r="PBK33" s="124"/>
      <c r="PBL33" s="124"/>
      <c r="PBM33" s="124"/>
      <c r="PBN33" s="124"/>
      <c r="PBO33" s="124"/>
      <c r="PBP33" s="124"/>
      <c r="PBQ33" s="124"/>
      <c r="PBR33" s="124"/>
      <c r="PBS33" s="124"/>
      <c r="PBT33" s="124"/>
      <c r="PBU33" s="124"/>
      <c r="PBV33" s="124"/>
      <c r="PBW33" s="124"/>
      <c r="PBX33" s="124"/>
      <c r="PBY33" s="124"/>
      <c r="PBZ33" s="124"/>
      <c r="PCA33" s="124"/>
      <c r="PCB33" s="124"/>
      <c r="PCC33" s="124"/>
      <c r="PCD33" s="124"/>
      <c r="PCE33" s="124"/>
      <c r="PCF33" s="124"/>
      <c r="PCG33" s="124"/>
      <c r="PCH33" s="124"/>
      <c r="PCI33" s="124"/>
      <c r="PCJ33" s="124"/>
      <c r="PCK33" s="124"/>
      <c r="PCL33" s="124"/>
      <c r="PCM33" s="124"/>
      <c r="PCN33" s="124"/>
      <c r="PCO33" s="124"/>
      <c r="PCP33" s="124"/>
      <c r="PCQ33" s="124"/>
      <c r="PCR33" s="124"/>
      <c r="PCS33" s="124"/>
      <c r="PCT33" s="124"/>
      <c r="PCU33" s="124"/>
      <c r="PCV33" s="124"/>
      <c r="PCW33" s="124"/>
      <c r="PCX33" s="124"/>
      <c r="PCY33" s="124"/>
      <c r="PCZ33" s="124"/>
      <c r="PDA33" s="124"/>
      <c r="PDB33" s="124"/>
      <c r="PDC33" s="124"/>
      <c r="PDD33" s="124"/>
      <c r="PDE33" s="124"/>
      <c r="PDF33" s="124"/>
      <c r="PDG33" s="124"/>
      <c r="PDH33" s="124"/>
      <c r="PDI33" s="124"/>
      <c r="PDJ33" s="124"/>
      <c r="PDK33" s="124"/>
      <c r="PDL33" s="124"/>
      <c r="PDM33" s="124"/>
      <c r="PDN33" s="124"/>
      <c r="PDO33" s="124"/>
      <c r="PDP33" s="124"/>
      <c r="PDQ33" s="124"/>
      <c r="PDR33" s="124"/>
      <c r="PDS33" s="124"/>
      <c r="PDT33" s="124"/>
      <c r="PDU33" s="124"/>
      <c r="PDV33" s="124"/>
      <c r="PDW33" s="124"/>
      <c r="PDX33" s="124"/>
      <c r="PDY33" s="124"/>
      <c r="PDZ33" s="124"/>
      <c r="PEA33" s="124"/>
      <c r="PEB33" s="124"/>
      <c r="PEC33" s="124"/>
      <c r="PED33" s="124"/>
      <c r="PEE33" s="124"/>
      <c r="PEF33" s="124"/>
      <c r="PEG33" s="124"/>
      <c r="PEH33" s="124"/>
      <c r="PEI33" s="124"/>
      <c r="PEJ33" s="124"/>
      <c r="PEK33" s="124"/>
      <c r="PEL33" s="124"/>
      <c r="PEM33" s="124"/>
      <c r="PEN33" s="124"/>
      <c r="PEO33" s="124"/>
      <c r="PEP33" s="124"/>
      <c r="PEQ33" s="124"/>
      <c r="PER33" s="124"/>
      <c r="PES33" s="124"/>
      <c r="PET33" s="124"/>
      <c r="PEU33" s="124"/>
      <c r="PEV33" s="124"/>
      <c r="PEW33" s="124"/>
      <c r="PEX33" s="124"/>
      <c r="PEY33" s="124"/>
      <c r="PEZ33" s="124"/>
      <c r="PFA33" s="124"/>
      <c r="PFB33" s="124"/>
      <c r="PFC33" s="124"/>
      <c r="PFD33" s="124"/>
      <c r="PFE33" s="124"/>
      <c r="PFF33" s="124"/>
      <c r="PFG33" s="124"/>
      <c r="PFH33" s="124"/>
      <c r="PFI33" s="124"/>
      <c r="PFJ33" s="124"/>
      <c r="PFK33" s="124"/>
      <c r="PFL33" s="124"/>
      <c r="PFM33" s="124"/>
      <c r="PFN33" s="124"/>
      <c r="PFO33" s="124"/>
      <c r="PFP33" s="124"/>
      <c r="PFQ33" s="124"/>
      <c r="PFR33" s="124"/>
      <c r="PFS33" s="124"/>
      <c r="PFT33" s="124"/>
      <c r="PFU33" s="124"/>
      <c r="PFV33" s="124"/>
      <c r="PFW33" s="124"/>
      <c r="PFX33" s="124"/>
      <c r="PFY33" s="124"/>
      <c r="PFZ33" s="124"/>
      <c r="PGA33" s="124"/>
      <c r="PGB33" s="124"/>
      <c r="PGC33" s="124"/>
      <c r="PGD33" s="124"/>
      <c r="PGE33" s="124"/>
      <c r="PGF33" s="124"/>
      <c r="PGG33" s="124"/>
      <c r="PGH33" s="124"/>
      <c r="PGI33" s="124"/>
      <c r="PGJ33" s="124"/>
      <c r="PGK33" s="124"/>
      <c r="PGL33" s="124"/>
      <c r="PGM33" s="124"/>
      <c r="PGN33" s="124"/>
      <c r="PGO33" s="124"/>
      <c r="PGP33" s="124"/>
      <c r="PGQ33" s="124"/>
      <c r="PGR33" s="124"/>
      <c r="PGS33" s="124"/>
      <c r="PGT33" s="124"/>
      <c r="PGU33" s="124"/>
      <c r="PGV33" s="124"/>
      <c r="PGW33" s="124"/>
      <c r="PGX33" s="124"/>
      <c r="PGY33" s="124"/>
      <c r="PGZ33" s="124"/>
      <c r="PHA33" s="124"/>
      <c r="PHB33" s="124"/>
      <c r="PHC33" s="124"/>
      <c r="PHD33" s="124"/>
      <c r="PHE33" s="124"/>
      <c r="PHF33" s="124"/>
      <c r="PHG33" s="124"/>
      <c r="PHH33" s="124"/>
      <c r="PHI33" s="124"/>
      <c r="PHJ33" s="124"/>
      <c r="PHK33" s="124"/>
      <c r="PHL33" s="124"/>
      <c r="PHM33" s="124"/>
      <c r="PHN33" s="124"/>
      <c r="PHO33" s="124"/>
      <c r="PHP33" s="124"/>
      <c r="PHQ33" s="124"/>
      <c r="PHR33" s="124"/>
      <c r="PHS33" s="124"/>
      <c r="PHT33" s="124"/>
      <c r="PHU33" s="124"/>
      <c r="PHV33" s="124"/>
      <c r="PHW33" s="124"/>
      <c r="PHX33" s="124"/>
      <c r="PHY33" s="124"/>
      <c r="PHZ33" s="124"/>
      <c r="PIA33" s="124"/>
      <c r="PIB33" s="124"/>
      <c r="PIC33" s="124"/>
      <c r="PID33" s="124"/>
      <c r="PIE33" s="124"/>
      <c r="PIF33" s="124"/>
      <c r="PIG33" s="124"/>
      <c r="PIH33" s="124"/>
      <c r="PII33" s="124"/>
      <c r="PIJ33" s="124"/>
      <c r="PIK33" s="124"/>
      <c r="PIL33" s="124"/>
      <c r="PIM33" s="124"/>
      <c r="PIN33" s="124"/>
      <c r="PIO33" s="124"/>
      <c r="PIP33" s="124"/>
      <c r="PIQ33" s="124"/>
      <c r="PIR33" s="124"/>
      <c r="PIS33" s="124"/>
      <c r="PIT33" s="124"/>
      <c r="PIU33" s="124"/>
      <c r="PIV33" s="124"/>
      <c r="PIW33" s="124"/>
      <c r="PIX33" s="124"/>
      <c r="PIY33" s="124"/>
      <c r="PIZ33" s="124"/>
      <c r="PJA33" s="124"/>
      <c r="PJB33" s="124"/>
      <c r="PJC33" s="124"/>
      <c r="PJD33" s="124"/>
      <c r="PJE33" s="124"/>
      <c r="PJF33" s="124"/>
      <c r="PJG33" s="124"/>
      <c r="PJH33" s="124"/>
      <c r="PJI33" s="124"/>
      <c r="PJJ33" s="124"/>
      <c r="PJK33" s="124"/>
      <c r="PJL33" s="124"/>
      <c r="PJM33" s="124"/>
      <c r="PJN33" s="124"/>
      <c r="PJO33" s="124"/>
      <c r="PJP33" s="124"/>
      <c r="PJQ33" s="124"/>
      <c r="PJR33" s="124"/>
      <c r="PJS33" s="124"/>
      <c r="PJT33" s="124"/>
      <c r="PJU33" s="124"/>
      <c r="PJV33" s="124"/>
      <c r="PJW33" s="124"/>
      <c r="PJX33" s="124"/>
      <c r="PJY33" s="124"/>
      <c r="PJZ33" s="124"/>
      <c r="PKA33" s="124"/>
      <c r="PKB33" s="124"/>
      <c r="PKC33" s="124"/>
      <c r="PKD33" s="124"/>
      <c r="PKE33" s="124"/>
      <c r="PKF33" s="124"/>
      <c r="PKG33" s="124"/>
      <c r="PKH33" s="124"/>
      <c r="PKI33" s="124"/>
      <c r="PKJ33" s="124"/>
      <c r="PKK33" s="124"/>
      <c r="PKL33" s="124"/>
      <c r="PKM33" s="124"/>
      <c r="PKN33" s="124"/>
      <c r="PKO33" s="124"/>
      <c r="PKP33" s="124"/>
      <c r="PKQ33" s="124"/>
      <c r="PKR33" s="124"/>
      <c r="PKS33" s="124"/>
      <c r="PKT33" s="124"/>
      <c r="PKU33" s="124"/>
      <c r="PKV33" s="124"/>
      <c r="PKW33" s="124"/>
      <c r="PKX33" s="124"/>
      <c r="PKY33" s="124"/>
      <c r="PKZ33" s="124"/>
      <c r="PLA33" s="124"/>
      <c r="PLB33" s="124"/>
      <c r="PLC33" s="124"/>
      <c r="PLD33" s="124"/>
      <c r="PLE33" s="124"/>
      <c r="PLF33" s="124"/>
      <c r="PLG33" s="124"/>
      <c r="PLH33" s="124"/>
      <c r="PLI33" s="124"/>
      <c r="PLJ33" s="124"/>
      <c r="PLK33" s="124"/>
      <c r="PLL33" s="124"/>
      <c r="PLM33" s="124"/>
      <c r="PLN33" s="124"/>
      <c r="PLO33" s="124"/>
      <c r="PLP33" s="124"/>
      <c r="PLQ33" s="124"/>
      <c r="PLR33" s="124"/>
      <c r="PLS33" s="124"/>
      <c r="PLT33" s="124"/>
      <c r="PLU33" s="124"/>
      <c r="PLV33" s="124"/>
      <c r="PLW33" s="124"/>
      <c r="PLX33" s="124"/>
      <c r="PLY33" s="124"/>
      <c r="PLZ33" s="124"/>
      <c r="PMA33" s="124"/>
      <c r="PMB33" s="124"/>
      <c r="PMC33" s="124"/>
      <c r="PMD33" s="124"/>
      <c r="PME33" s="124"/>
      <c r="PMF33" s="124"/>
      <c r="PMG33" s="124"/>
      <c r="PMH33" s="124"/>
      <c r="PMI33" s="124"/>
      <c r="PMJ33" s="124"/>
      <c r="PMK33" s="124"/>
      <c r="PML33" s="124"/>
      <c r="PMM33" s="124"/>
      <c r="PMN33" s="124"/>
      <c r="PMO33" s="124"/>
      <c r="PMP33" s="124"/>
      <c r="PMQ33" s="124"/>
      <c r="PMR33" s="124"/>
      <c r="PMS33" s="124"/>
      <c r="PMT33" s="124"/>
      <c r="PMU33" s="124"/>
      <c r="PMV33" s="124"/>
      <c r="PMW33" s="124"/>
      <c r="PMX33" s="124"/>
      <c r="PMY33" s="124"/>
      <c r="PMZ33" s="124"/>
      <c r="PNA33" s="124"/>
      <c r="PNB33" s="124"/>
      <c r="PNC33" s="124"/>
      <c r="PND33" s="124"/>
      <c r="PNE33" s="124"/>
      <c r="PNF33" s="124"/>
      <c r="PNG33" s="124"/>
      <c r="PNH33" s="124"/>
      <c r="PNI33" s="124"/>
      <c r="PNJ33" s="124"/>
      <c r="PNK33" s="124"/>
      <c r="PNL33" s="124"/>
      <c r="PNM33" s="124"/>
      <c r="PNN33" s="124"/>
      <c r="PNO33" s="124"/>
      <c r="PNP33" s="124"/>
      <c r="PNQ33" s="124"/>
      <c r="PNR33" s="124"/>
      <c r="PNS33" s="124"/>
      <c r="PNT33" s="124"/>
      <c r="PNU33" s="124"/>
      <c r="PNV33" s="124"/>
      <c r="PNW33" s="124"/>
      <c r="PNX33" s="124"/>
      <c r="PNY33" s="124"/>
      <c r="PNZ33" s="124"/>
      <c r="POA33" s="124"/>
      <c r="POB33" s="124"/>
      <c r="POC33" s="124"/>
      <c r="POD33" s="124"/>
      <c r="POE33" s="124"/>
      <c r="POF33" s="124"/>
      <c r="POG33" s="124"/>
      <c r="POH33" s="124"/>
      <c r="POI33" s="124"/>
      <c r="POJ33" s="124"/>
      <c r="POK33" s="124"/>
      <c r="POL33" s="124"/>
      <c r="POM33" s="124"/>
      <c r="PON33" s="124"/>
      <c r="POO33" s="124"/>
      <c r="POP33" s="124"/>
      <c r="POQ33" s="124"/>
      <c r="POR33" s="124"/>
      <c r="POS33" s="124"/>
      <c r="POT33" s="124"/>
      <c r="POU33" s="124"/>
      <c r="POV33" s="124"/>
      <c r="POW33" s="124"/>
      <c r="POX33" s="124"/>
      <c r="POY33" s="124"/>
      <c r="POZ33" s="124"/>
      <c r="PPA33" s="124"/>
      <c r="PPB33" s="124"/>
      <c r="PPC33" s="124"/>
      <c r="PPD33" s="124"/>
      <c r="PPE33" s="124"/>
      <c r="PPF33" s="124"/>
      <c r="PPG33" s="124"/>
      <c r="PPH33" s="124"/>
      <c r="PPI33" s="124"/>
      <c r="PPJ33" s="124"/>
      <c r="PPK33" s="124"/>
      <c r="PPL33" s="124"/>
      <c r="PPM33" s="124"/>
      <c r="PPN33" s="124"/>
      <c r="PPO33" s="124"/>
      <c r="PPP33" s="124"/>
      <c r="PPQ33" s="124"/>
      <c r="PPR33" s="124"/>
      <c r="PPS33" s="124"/>
      <c r="PPT33" s="124"/>
      <c r="PPU33" s="124"/>
      <c r="PPV33" s="124"/>
      <c r="PPW33" s="124"/>
      <c r="PPX33" s="124"/>
      <c r="PPY33" s="124"/>
      <c r="PPZ33" s="124"/>
      <c r="PQA33" s="124"/>
      <c r="PQB33" s="124"/>
      <c r="PQC33" s="124"/>
      <c r="PQD33" s="124"/>
      <c r="PQE33" s="124"/>
      <c r="PQF33" s="124"/>
      <c r="PQG33" s="124"/>
      <c r="PQH33" s="124"/>
      <c r="PQI33" s="124"/>
      <c r="PQJ33" s="124"/>
      <c r="PQK33" s="124"/>
      <c r="PQL33" s="124"/>
      <c r="PQM33" s="124"/>
      <c r="PQN33" s="124"/>
      <c r="PQO33" s="124"/>
      <c r="PQP33" s="124"/>
      <c r="PQQ33" s="124"/>
      <c r="PQR33" s="124"/>
      <c r="PQS33" s="124"/>
      <c r="PQT33" s="124"/>
      <c r="PQU33" s="124"/>
      <c r="PQV33" s="124"/>
      <c r="PQW33" s="124"/>
      <c r="PQX33" s="124"/>
      <c r="PQY33" s="124"/>
      <c r="PQZ33" s="124"/>
      <c r="PRA33" s="124"/>
      <c r="PRB33" s="124"/>
      <c r="PRC33" s="124"/>
      <c r="PRD33" s="124"/>
      <c r="PRE33" s="124"/>
      <c r="PRF33" s="124"/>
      <c r="PRG33" s="124"/>
      <c r="PRH33" s="124"/>
      <c r="PRI33" s="124"/>
      <c r="PRJ33" s="124"/>
      <c r="PRK33" s="124"/>
      <c r="PRL33" s="124"/>
      <c r="PRM33" s="124"/>
      <c r="PRN33" s="124"/>
      <c r="PRO33" s="124"/>
      <c r="PRP33" s="124"/>
      <c r="PRQ33" s="124"/>
      <c r="PRR33" s="124"/>
      <c r="PRS33" s="124"/>
      <c r="PRT33" s="124"/>
      <c r="PRU33" s="124"/>
      <c r="PRV33" s="124"/>
      <c r="PRW33" s="124"/>
      <c r="PRX33" s="124"/>
      <c r="PRY33" s="124"/>
      <c r="PRZ33" s="124"/>
      <c r="PSA33" s="124"/>
      <c r="PSB33" s="124"/>
      <c r="PSC33" s="124"/>
      <c r="PSD33" s="124"/>
      <c r="PSE33" s="124"/>
      <c r="PSF33" s="124"/>
      <c r="PSG33" s="124"/>
      <c r="PSH33" s="124"/>
      <c r="PSI33" s="124"/>
      <c r="PSJ33" s="124"/>
      <c r="PSK33" s="124"/>
      <c r="PSL33" s="124"/>
      <c r="PSM33" s="124"/>
      <c r="PSN33" s="124"/>
      <c r="PSO33" s="124"/>
      <c r="PSP33" s="124"/>
      <c r="PSQ33" s="124"/>
      <c r="PSR33" s="124"/>
      <c r="PSS33" s="124"/>
      <c r="PST33" s="124"/>
      <c r="PSU33" s="124"/>
      <c r="PSV33" s="124"/>
      <c r="PSW33" s="124"/>
      <c r="PSX33" s="124"/>
      <c r="PSY33" s="124"/>
      <c r="PSZ33" s="124"/>
      <c r="PTA33" s="124"/>
      <c r="PTB33" s="124"/>
      <c r="PTC33" s="124"/>
      <c r="PTD33" s="124"/>
      <c r="PTE33" s="124"/>
      <c r="PTF33" s="124"/>
      <c r="PTG33" s="124"/>
      <c r="PTH33" s="124"/>
      <c r="PTI33" s="124"/>
      <c r="PTJ33" s="124"/>
      <c r="PTK33" s="124"/>
      <c r="PTL33" s="124"/>
      <c r="PTM33" s="124"/>
      <c r="PTN33" s="124"/>
      <c r="PTO33" s="124"/>
      <c r="PTP33" s="124"/>
      <c r="PTQ33" s="124"/>
      <c r="PTR33" s="124"/>
      <c r="PTS33" s="124"/>
      <c r="PTT33" s="124"/>
      <c r="PTU33" s="124"/>
      <c r="PTV33" s="124"/>
      <c r="PTW33" s="124"/>
      <c r="PTX33" s="124"/>
      <c r="PTY33" s="124"/>
      <c r="PTZ33" s="124"/>
      <c r="PUA33" s="124"/>
      <c r="PUB33" s="124"/>
      <c r="PUC33" s="124"/>
      <c r="PUD33" s="124"/>
      <c r="PUE33" s="124"/>
      <c r="PUF33" s="124"/>
      <c r="PUG33" s="124"/>
      <c r="PUH33" s="124"/>
      <c r="PUI33" s="124"/>
      <c r="PUJ33" s="124"/>
      <c r="PUK33" s="124"/>
      <c r="PUL33" s="124"/>
      <c r="PUM33" s="124"/>
      <c r="PUN33" s="124"/>
      <c r="PUO33" s="124"/>
      <c r="PUP33" s="124"/>
      <c r="PUQ33" s="124"/>
      <c r="PUR33" s="124"/>
      <c r="PUS33" s="124"/>
      <c r="PUT33" s="124"/>
      <c r="PUU33" s="124"/>
      <c r="PUV33" s="124"/>
      <c r="PUW33" s="124"/>
      <c r="PUX33" s="124"/>
      <c r="PUY33" s="124"/>
      <c r="PUZ33" s="124"/>
      <c r="PVA33" s="124"/>
      <c r="PVB33" s="124"/>
      <c r="PVC33" s="124"/>
      <c r="PVD33" s="124"/>
      <c r="PVE33" s="124"/>
      <c r="PVF33" s="124"/>
      <c r="PVG33" s="124"/>
      <c r="PVH33" s="124"/>
      <c r="PVI33" s="124"/>
      <c r="PVJ33" s="124"/>
      <c r="PVK33" s="124"/>
      <c r="PVL33" s="124"/>
      <c r="PVM33" s="124"/>
      <c r="PVN33" s="124"/>
      <c r="PVO33" s="124"/>
      <c r="PVP33" s="124"/>
      <c r="PVQ33" s="124"/>
      <c r="PVR33" s="124"/>
      <c r="PVS33" s="124"/>
      <c r="PVT33" s="124"/>
      <c r="PVU33" s="124"/>
      <c r="PVV33" s="124"/>
      <c r="PVW33" s="124"/>
      <c r="PVX33" s="124"/>
      <c r="PVY33" s="124"/>
      <c r="PVZ33" s="124"/>
      <c r="PWA33" s="124"/>
      <c r="PWB33" s="124"/>
      <c r="PWC33" s="124"/>
      <c r="PWD33" s="124"/>
      <c r="PWE33" s="124"/>
      <c r="PWF33" s="124"/>
      <c r="PWG33" s="124"/>
      <c r="PWH33" s="124"/>
      <c r="PWI33" s="124"/>
      <c r="PWJ33" s="124"/>
      <c r="PWK33" s="124"/>
      <c r="PWL33" s="124"/>
      <c r="PWM33" s="124"/>
      <c r="PWN33" s="124"/>
      <c r="PWO33" s="124"/>
      <c r="PWP33" s="124"/>
      <c r="PWQ33" s="124"/>
      <c r="PWR33" s="124"/>
      <c r="PWS33" s="124"/>
      <c r="PWT33" s="124"/>
      <c r="PWU33" s="124"/>
      <c r="PWV33" s="124"/>
      <c r="PWW33" s="124"/>
      <c r="PWX33" s="124"/>
      <c r="PWY33" s="124"/>
      <c r="PWZ33" s="124"/>
      <c r="PXA33" s="124"/>
      <c r="PXB33" s="124"/>
      <c r="PXC33" s="124"/>
      <c r="PXD33" s="124"/>
      <c r="PXE33" s="124"/>
      <c r="PXF33" s="124"/>
      <c r="PXG33" s="124"/>
      <c r="PXH33" s="124"/>
      <c r="PXI33" s="124"/>
      <c r="PXJ33" s="124"/>
      <c r="PXK33" s="124"/>
      <c r="PXL33" s="124"/>
      <c r="PXM33" s="124"/>
      <c r="PXN33" s="124"/>
      <c r="PXO33" s="124"/>
      <c r="PXP33" s="124"/>
      <c r="PXQ33" s="124"/>
      <c r="PXR33" s="124"/>
      <c r="PXS33" s="124"/>
      <c r="PXT33" s="124"/>
      <c r="PXU33" s="124"/>
      <c r="PXV33" s="124"/>
      <c r="PXW33" s="124"/>
      <c r="PXX33" s="124"/>
      <c r="PXY33" s="124"/>
      <c r="PXZ33" s="124"/>
      <c r="PYA33" s="124"/>
      <c r="PYB33" s="124"/>
      <c r="PYC33" s="124"/>
      <c r="PYD33" s="124"/>
      <c r="PYE33" s="124"/>
      <c r="PYF33" s="124"/>
      <c r="PYG33" s="124"/>
      <c r="PYH33" s="124"/>
      <c r="PYI33" s="124"/>
      <c r="PYJ33" s="124"/>
      <c r="PYK33" s="124"/>
      <c r="PYL33" s="124"/>
      <c r="PYM33" s="124"/>
      <c r="PYN33" s="124"/>
      <c r="PYO33" s="124"/>
      <c r="PYP33" s="124"/>
      <c r="PYQ33" s="124"/>
      <c r="PYR33" s="124"/>
      <c r="PYS33" s="124"/>
      <c r="PYT33" s="124"/>
      <c r="PYU33" s="124"/>
      <c r="PYV33" s="124"/>
      <c r="PYW33" s="124"/>
      <c r="PYX33" s="124"/>
      <c r="PYY33" s="124"/>
      <c r="PYZ33" s="124"/>
      <c r="PZA33" s="124"/>
      <c r="PZB33" s="124"/>
      <c r="PZC33" s="124"/>
      <c r="PZD33" s="124"/>
      <c r="PZE33" s="124"/>
      <c r="PZF33" s="124"/>
      <c r="PZG33" s="124"/>
      <c r="PZH33" s="124"/>
      <c r="PZI33" s="124"/>
      <c r="PZJ33" s="124"/>
      <c r="PZK33" s="124"/>
      <c r="PZL33" s="124"/>
      <c r="PZM33" s="124"/>
      <c r="PZN33" s="124"/>
      <c r="PZO33" s="124"/>
      <c r="PZP33" s="124"/>
      <c r="PZQ33" s="124"/>
      <c r="PZR33" s="124"/>
      <c r="PZS33" s="124"/>
      <c r="PZT33" s="124"/>
      <c r="PZU33" s="124"/>
      <c r="PZV33" s="124"/>
      <c r="PZW33" s="124"/>
      <c r="PZX33" s="124"/>
      <c r="PZY33" s="124"/>
      <c r="PZZ33" s="124"/>
      <c r="QAA33" s="124"/>
      <c r="QAB33" s="124"/>
      <c r="QAC33" s="124"/>
      <c r="QAD33" s="124"/>
      <c r="QAE33" s="124"/>
      <c r="QAF33" s="124"/>
      <c r="QAG33" s="124"/>
      <c r="QAH33" s="124"/>
      <c r="QAI33" s="124"/>
      <c r="QAJ33" s="124"/>
      <c r="QAK33" s="124"/>
      <c r="QAL33" s="124"/>
      <c r="QAM33" s="124"/>
      <c r="QAN33" s="124"/>
      <c r="QAO33" s="124"/>
      <c r="QAP33" s="124"/>
      <c r="QAQ33" s="124"/>
      <c r="QAR33" s="124"/>
      <c r="QAS33" s="124"/>
      <c r="QAT33" s="124"/>
      <c r="QAU33" s="124"/>
      <c r="QAV33" s="124"/>
      <c r="QAW33" s="124"/>
      <c r="QAX33" s="124"/>
      <c r="QAY33" s="124"/>
      <c r="QAZ33" s="124"/>
      <c r="QBA33" s="124"/>
      <c r="QBB33" s="124"/>
      <c r="QBC33" s="124"/>
      <c r="QBD33" s="124"/>
      <c r="QBE33" s="124"/>
      <c r="QBF33" s="124"/>
      <c r="QBG33" s="124"/>
      <c r="QBH33" s="124"/>
      <c r="QBI33" s="124"/>
      <c r="QBJ33" s="124"/>
      <c r="QBK33" s="124"/>
      <c r="QBL33" s="124"/>
      <c r="QBM33" s="124"/>
      <c r="QBN33" s="124"/>
      <c r="QBO33" s="124"/>
      <c r="QBP33" s="124"/>
      <c r="QBQ33" s="124"/>
      <c r="QBR33" s="124"/>
      <c r="QBS33" s="124"/>
      <c r="QBT33" s="124"/>
      <c r="QBU33" s="124"/>
      <c r="QBV33" s="124"/>
      <c r="QBW33" s="124"/>
      <c r="QBX33" s="124"/>
      <c r="QBY33" s="124"/>
      <c r="QBZ33" s="124"/>
      <c r="QCA33" s="124"/>
      <c r="QCB33" s="124"/>
      <c r="QCC33" s="124"/>
      <c r="QCD33" s="124"/>
      <c r="QCE33" s="124"/>
      <c r="QCF33" s="124"/>
      <c r="QCG33" s="124"/>
      <c r="QCH33" s="124"/>
      <c r="QCI33" s="124"/>
      <c r="QCJ33" s="124"/>
      <c r="QCK33" s="124"/>
      <c r="QCL33" s="124"/>
      <c r="QCM33" s="124"/>
      <c r="QCN33" s="124"/>
      <c r="QCO33" s="124"/>
      <c r="QCP33" s="124"/>
      <c r="QCQ33" s="124"/>
      <c r="QCR33" s="124"/>
      <c r="QCS33" s="124"/>
      <c r="QCT33" s="124"/>
      <c r="QCU33" s="124"/>
      <c r="QCV33" s="124"/>
      <c r="QCW33" s="124"/>
      <c r="QCX33" s="124"/>
      <c r="QCY33" s="124"/>
      <c r="QCZ33" s="124"/>
      <c r="QDA33" s="124"/>
      <c r="QDB33" s="124"/>
      <c r="QDC33" s="124"/>
      <c r="QDD33" s="124"/>
      <c r="QDE33" s="124"/>
      <c r="QDF33" s="124"/>
      <c r="QDG33" s="124"/>
      <c r="QDH33" s="124"/>
      <c r="QDI33" s="124"/>
      <c r="QDJ33" s="124"/>
      <c r="QDK33" s="124"/>
      <c r="QDL33" s="124"/>
      <c r="QDM33" s="124"/>
      <c r="QDN33" s="124"/>
      <c r="QDO33" s="124"/>
      <c r="QDP33" s="124"/>
      <c r="QDQ33" s="124"/>
      <c r="QDR33" s="124"/>
      <c r="QDS33" s="124"/>
      <c r="QDT33" s="124"/>
      <c r="QDU33" s="124"/>
      <c r="QDV33" s="124"/>
      <c r="QDW33" s="124"/>
      <c r="QDX33" s="124"/>
      <c r="QDY33" s="124"/>
      <c r="QDZ33" s="124"/>
      <c r="QEA33" s="124"/>
      <c r="QEB33" s="124"/>
      <c r="QEC33" s="124"/>
      <c r="QED33" s="124"/>
      <c r="QEE33" s="124"/>
      <c r="QEF33" s="124"/>
      <c r="QEG33" s="124"/>
      <c r="QEH33" s="124"/>
      <c r="QEI33" s="124"/>
      <c r="QEJ33" s="124"/>
      <c r="QEK33" s="124"/>
      <c r="QEL33" s="124"/>
      <c r="QEM33" s="124"/>
      <c r="QEN33" s="124"/>
      <c r="QEO33" s="124"/>
      <c r="QEP33" s="124"/>
      <c r="QEQ33" s="124"/>
      <c r="QER33" s="124"/>
      <c r="QES33" s="124"/>
      <c r="QET33" s="124"/>
      <c r="QEU33" s="124"/>
      <c r="QEV33" s="124"/>
      <c r="QEW33" s="124"/>
      <c r="QEX33" s="124"/>
      <c r="QEY33" s="124"/>
      <c r="QEZ33" s="124"/>
      <c r="QFA33" s="124"/>
      <c r="QFB33" s="124"/>
      <c r="QFC33" s="124"/>
      <c r="QFD33" s="124"/>
      <c r="QFE33" s="124"/>
      <c r="QFF33" s="124"/>
      <c r="QFG33" s="124"/>
      <c r="QFH33" s="124"/>
      <c r="QFI33" s="124"/>
      <c r="QFJ33" s="124"/>
      <c r="QFK33" s="124"/>
      <c r="QFL33" s="124"/>
      <c r="QFM33" s="124"/>
      <c r="QFN33" s="124"/>
      <c r="QFO33" s="124"/>
      <c r="QFP33" s="124"/>
      <c r="QFQ33" s="124"/>
      <c r="QFR33" s="124"/>
      <c r="QFS33" s="124"/>
      <c r="QFT33" s="124"/>
      <c r="QFU33" s="124"/>
      <c r="QFV33" s="124"/>
      <c r="QFW33" s="124"/>
      <c r="QFX33" s="124"/>
      <c r="QFY33" s="124"/>
      <c r="QFZ33" s="124"/>
      <c r="QGA33" s="124"/>
      <c r="QGB33" s="124"/>
      <c r="QGC33" s="124"/>
      <c r="QGD33" s="124"/>
      <c r="QGE33" s="124"/>
      <c r="QGF33" s="124"/>
      <c r="QGG33" s="124"/>
      <c r="QGH33" s="124"/>
      <c r="QGI33" s="124"/>
      <c r="QGJ33" s="124"/>
      <c r="QGK33" s="124"/>
      <c r="QGL33" s="124"/>
      <c r="QGM33" s="124"/>
      <c r="QGN33" s="124"/>
      <c r="QGO33" s="124"/>
      <c r="QGP33" s="124"/>
      <c r="QGQ33" s="124"/>
      <c r="QGR33" s="124"/>
      <c r="QGS33" s="124"/>
      <c r="QGT33" s="124"/>
      <c r="QGU33" s="124"/>
      <c r="QGV33" s="124"/>
      <c r="QGW33" s="124"/>
      <c r="QGX33" s="124"/>
      <c r="QGY33" s="124"/>
      <c r="QGZ33" s="124"/>
      <c r="QHA33" s="124"/>
      <c r="QHB33" s="124"/>
      <c r="QHC33" s="124"/>
      <c r="QHD33" s="124"/>
      <c r="QHE33" s="124"/>
      <c r="QHF33" s="124"/>
      <c r="QHG33" s="124"/>
      <c r="QHH33" s="124"/>
      <c r="QHI33" s="124"/>
      <c r="QHJ33" s="124"/>
      <c r="QHK33" s="124"/>
      <c r="QHL33" s="124"/>
      <c r="QHM33" s="124"/>
      <c r="QHN33" s="124"/>
      <c r="QHO33" s="124"/>
      <c r="QHP33" s="124"/>
      <c r="QHQ33" s="124"/>
      <c r="QHR33" s="124"/>
      <c r="QHS33" s="124"/>
      <c r="QHT33" s="124"/>
      <c r="QHU33" s="124"/>
      <c r="QHV33" s="124"/>
      <c r="QHW33" s="124"/>
      <c r="QHX33" s="124"/>
      <c r="QHY33" s="124"/>
      <c r="QHZ33" s="124"/>
      <c r="QIA33" s="124"/>
      <c r="QIB33" s="124"/>
      <c r="QIC33" s="124"/>
      <c r="QID33" s="124"/>
      <c r="QIE33" s="124"/>
      <c r="QIF33" s="124"/>
      <c r="QIG33" s="124"/>
      <c r="QIH33" s="124"/>
      <c r="QII33" s="124"/>
      <c r="QIJ33" s="124"/>
      <c r="QIK33" s="124"/>
      <c r="QIL33" s="124"/>
      <c r="QIM33" s="124"/>
      <c r="QIN33" s="124"/>
      <c r="QIO33" s="124"/>
      <c r="QIP33" s="124"/>
      <c r="QIQ33" s="124"/>
      <c r="QIR33" s="124"/>
      <c r="QIS33" s="124"/>
      <c r="QIT33" s="124"/>
      <c r="QIU33" s="124"/>
      <c r="QIV33" s="124"/>
      <c r="QIW33" s="124"/>
      <c r="QIX33" s="124"/>
      <c r="QIY33" s="124"/>
      <c r="QIZ33" s="124"/>
      <c r="QJA33" s="124"/>
      <c r="QJB33" s="124"/>
      <c r="QJC33" s="124"/>
      <c r="QJD33" s="124"/>
      <c r="QJE33" s="124"/>
      <c r="QJF33" s="124"/>
      <c r="QJG33" s="124"/>
      <c r="QJH33" s="124"/>
      <c r="QJI33" s="124"/>
      <c r="QJJ33" s="124"/>
      <c r="QJK33" s="124"/>
      <c r="QJL33" s="124"/>
      <c r="QJM33" s="124"/>
      <c r="QJN33" s="124"/>
      <c r="QJO33" s="124"/>
      <c r="QJP33" s="124"/>
      <c r="QJQ33" s="124"/>
      <c r="QJR33" s="124"/>
      <c r="QJS33" s="124"/>
      <c r="QJT33" s="124"/>
      <c r="QJU33" s="124"/>
      <c r="QJV33" s="124"/>
      <c r="QJW33" s="124"/>
      <c r="QJX33" s="124"/>
      <c r="QJY33" s="124"/>
      <c r="QJZ33" s="124"/>
      <c r="QKA33" s="124"/>
      <c r="QKB33" s="124"/>
      <c r="QKC33" s="124"/>
      <c r="QKD33" s="124"/>
      <c r="QKE33" s="124"/>
      <c r="QKF33" s="124"/>
      <c r="QKG33" s="124"/>
      <c r="QKH33" s="124"/>
      <c r="QKI33" s="124"/>
      <c r="QKJ33" s="124"/>
      <c r="QKK33" s="124"/>
      <c r="QKL33" s="124"/>
      <c r="QKM33" s="124"/>
      <c r="QKN33" s="124"/>
      <c r="QKO33" s="124"/>
      <c r="QKP33" s="124"/>
      <c r="QKQ33" s="124"/>
      <c r="QKR33" s="124"/>
      <c r="QKS33" s="124"/>
      <c r="QKT33" s="124"/>
      <c r="QKU33" s="124"/>
      <c r="QKV33" s="124"/>
      <c r="QKW33" s="124"/>
      <c r="QKX33" s="124"/>
      <c r="QKY33" s="124"/>
      <c r="QKZ33" s="124"/>
      <c r="QLA33" s="124"/>
      <c r="QLB33" s="124"/>
      <c r="QLC33" s="124"/>
      <c r="QLD33" s="124"/>
      <c r="QLE33" s="124"/>
      <c r="QLF33" s="124"/>
      <c r="QLG33" s="124"/>
      <c r="QLH33" s="124"/>
      <c r="QLI33" s="124"/>
      <c r="QLJ33" s="124"/>
      <c r="QLK33" s="124"/>
      <c r="QLL33" s="124"/>
      <c r="QLM33" s="124"/>
      <c r="QLN33" s="124"/>
      <c r="QLO33" s="124"/>
      <c r="QLP33" s="124"/>
      <c r="QLQ33" s="124"/>
      <c r="QLR33" s="124"/>
      <c r="QLS33" s="124"/>
      <c r="QLT33" s="124"/>
      <c r="QLU33" s="124"/>
      <c r="QLV33" s="124"/>
      <c r="QLW33" s="124"/>
      <c r="QLX33" s="124"/>
      <c r="QLY33" s="124"/>
      <c r="QLZ33" s="124"/>
      <c r="QMA33" s="124"/>
      <c r="QMB33" s="124"/>
      <c r="QMC33" s="124"/>
      <c r="QMD33" s="124"/>
      <c r="QME33" s="124"/>
      <c r="QMF33" s="124"/>
      <c r="QMG33" s="124"/>
      <c r="QMH33" s="124"/>
      <c r="QMI33" s="124"/>
      <c r="QMJ33" s="124"/>
      <c r="QMK33" s="124"/>
      <c r="QML33" s="124"/>
      <c r="QMM33" s="124"/>
      <c r="QMN33" s="124"/>
      <c r="QMO33" s="124"/>
      <c r="QMP33" s="124"/>
      <c r="QMQ33" s="124"/>
      <c r="QMR33" s="124"/>
      <c r="QMS33" s="124"/>
      <c r="QMT33" s="124"/>
      <c r="QMU33" s="124"/>
      <c r="QMV33" s="124"/>
      <c r="QMW33" s="124"/>
      <c r="QMX33" s="124"/>
      <c r="QMY33" s="124"/>
      <c r="QMZ33" s="124"/>
      <c r="QNA33" s="124"/>
      <c r="QNB33" s="124"/>
      <c r="QNC33" s="124"/>
      <c r="QND33" s="124"/>
      <c r="QNE33" s="124"/>
      <c r="QNF33" s="124"/>
      <c r="QNG33" s="124"/>
      <c r="QNH33" s="124"/>
      <c r="QNI33" s="124"/>
      <c r="QNJ33" s="124"/>
      <c r="QNK33" s="124"/>
      <c r="QNL33" s="124"/>
      <c r="QNM33" s="124"/>
      <c r="QNN33" s="124"/>
      <c r="QNO33" s="124"/>
      <c r="QNP33" s="124"/>
      <c r="QNQ33" s="124"/>
      <c r="QNR33" s="124"/>
      <c r="QNS33" s="124"/>
      <c r="QNT33" s="124"/>
      <c r="QNU33" s="124"/>
      <c r="QNV33" s="124"/>
      <c r="QNW33" s="124"/>
      <c r="QNX33" s="124"/>
      <c r="QNY33" s="124"/>
      <c r="QNZ33" s="124"/>
      <c r="QOA33" s="124"/>
      <c r="QOB33" s="124"/>
      <c r="QOC33" s="124"/>
      <c r="QOD33" s="124"/>
      <c r="QOE33" s="124"/>
      <c r="QOF33" s="124"/>
      <c r="QOG33" s="124"/>
      <c r="QOH33" s="124"/>
      <c r="QOI33" s="124"/>
      <c r="QOJ33" s="124"/>
      <c r="QOK33" s="124"/>
      <c r="QOL33" s="124"/>
      <c r="QOM33" s="124"/>
      <c r="QON33" s="124"/>
      <c r="QOO33" s="124"/>
      <c r="QOP33" s="124"/>
      <c r="QOQ33" s="124"/>
      <c r="QOR33" s="124"/>
      <c r="QOS33" s="124"/>
      <c r="QOT33" s="124"/>
      <c r="QOU33" s="124"/>
      <c r="QOV33" s="124"/>
      <c r="QOW33" s="124"/>
      <c r="QOX33" s="124"/>
      <c r="QOY33" s="124"/>
      <c r="QOZ33" s="124"/>
      <c r="QPA33" s="124"/>
      <c r="QPB33" s="124"/>
      <c r="QPC33" s="124"/>
      <c r="QPD33" s="124"/>
      <c r="QPE33" s="124"/>
      <c r="QPF33" s="124"/>
      <c r="QPG33" s="124"/>
      <c r="QPH33" s="124"/>
      <c r="QPI33" s="124"/>
      <c r="QPJ33" s="124"/>
      <c r="QPK33" s="124"/>
      <c r="QPL33" s="124"/>
      <c r="QPM33" s="124"/>
      <c r="QPN33" s="124"/>
      <c r="QPO33" s="124"/>
      <c r="QPP33" s="124"/>
      <c r="QPQ33" s="124"/>
      <c r="QPR33" s="124"/>
      <c r="QPS33" s="124"/>
      <c r="QPT33" s="124"/>
      <c r="QPU33" s="124"/>
      <c r="QPV33" s="124"/>
      <c r="QPW33" s="124"/>
      <c r="QPX33" s="124"/>
      <c r="QPY33" s="124"/>
      <c r="QPZ33" s="124"/>
      <c r="QQA33" s="124"/>
      <c r="QQB33" s="124"/>
      <c r="QQC33" s="124"/>
      <c r="QQD33" s="124"/>
      <c r="QQE33" s="124"/>
      <c r="QQF33" s="124"/>
      <c r="QQG33" s="124"/>
      <c r="QQH33" s="124"/>
      <c r="QQI33" s="124"/>
      <c r="QQJ33" s="124"/>
      <c r="QQK33" s="124"/>
      <c r="QQL33" s="124"/>
      <c r="QQM33" s="124"/>
      <c r="QQN33" s="124"/>
      <c r="QQO33" s="124"/>
      <c r="QQP33" s="124"/>
      <c r="QQQ33" s="124"/>
      <c r="QQR33" s="124"/>
      <c r="QQS33" s="124"/>
      <c r="QQT33" s="124"/>
      <c r="QQU33" s="124"/>
      <c r="QQV33" s="124"/>
      <c r="QQW33" s="124"/>
      <c r="QQX33" s="124"/>
      <c r="QQY33" s="124"/>
      <c r="QQZ33" s="124"/>
      <c r="QRA33" s="124"/>
      <c r="QRB33" s="124"/>
      <c r="QRC33" s="124"/>
      <c r="QRD33" s="124"/>
      <c r="QRE33" s="124"/>
      <c r="QRF33" s="124"/>
      <c r="QRG33" s="124"/>
      <c r="QRH33" s="124"/>
      <c r="QRI33" s="124"/>
      <c r="QRJ33" s="124"/>
      <c r="QRK33" s="124"/>
      <c r="QRL33" s="124"/>
      <c r="QRM33" s="124"/>
      <c r="QRN33" s="124"/>
      <c r="QRO33" s="124"/>
      <c r="QRP33" s="124"/>
      <c r="QRQ33" s="124"/>
      <c r="QRR33" s="124"/>
      <c r="QRS33" s="124"/>
      <c r="QRT33" s="124"/>
      <c r="QRU33" s="124"/>
      <c r="QRV33" s="124"/>
      <c r="QRW33" s="124"/>
      <c r="QRX33" s="124"/>
      <c r="QRY33" s="124"/>
      <c r="QRZ33" s="124"/>
      <c r="QSA33" s="124"/>
      <c r="QSB33" s="124"/>
      <c r="QSC33" s="124"/>
      <c r="QSD33" s="124"/>
      <c r="QSE33" s="124"/>
      <c r="QSF33" s="124"/>
      <c r="QSG33" s="124"/>
      <c r="QSH33" s="124"/>
      <c r="QSI33" s="124"/>
      <c r="QSJ33" s="124"/>
      <c r="QSK33" s="124"/>
      <c r="QSL33" s="124"/>
      <c r="QSM33" s="124"/>
      <c r="QSN33" s="124"/>
      <c r="QSO33" s="124"/>
      <c r="QSP33" s="124"/>
      <c r="QSQ33" s="124"/>
      <c r="QSR33" s="124"/>
      <c r="QSS33" s="124"/>
      <c r="QST33" s="124"/>
      <c r="QSU33" s="124"/>
      <c r="QSV33" s="124"/>
      <c r="QSW33" s="124"/>
      <c r="QSX33" s="124"/>
      <c r="QSY33" s="124"/>
      <c r="QSZ33" s="124"/>
      <c r="QTA33" s="124"/>
      <c r="QTB33" s="124"/>
      <c r="QTC33" s="124"/>
      <c r="QTD33" s="124"/>
      <c r="QTE33" s="124"/>
      <c r="QTF33" s="124"/>
      <c r="QTG33" s="124"/>
      <c r="QTH33" s="124"/>
      <c r="QTI33" s="124"/>
      <c r="QTJ33" s="124"/>
      <c r="QTK33" s="124"/>
      <c r="QTL33" s="124"/>
      <c r="QTM33" s="124"/>
      <c r="QTN33" s="124"/>
      <c r="QTO33" s="124"/>
      <c r="QTP33" s="124"/>
      <c r="QTQ33" s="124"/>
      <c r="QTR33" s="124"/>
      <c r="QTS33" s="124"/>
      <c r="QTT33" s="124"/>
      <c r="QTU33" s="124"/>
      <c r="QTV33" s="124"/>
      <c r="QTW33" s="124"/>
      <c r="QTX33" s="124"/>
      <c r="QTY33" s="124"/>
      <c r="QTZ33" s="124"/>
      <c r="QUA33" s="124"/>
      <c r="QUB33" s="124"/>
      <c r="QUC33" s="124"/>
      <c r="QUD33" s="124"/>
      <c r="QUE33" s="124"/>
      <c r="QUF33" s="124"/>
      <c r="QUG33" s="124"/>
      <c r="QUH33" s="124"/>
      <c r="QUI33" s="124"/>
      <c r="QUJ33" s="124"/>
      <c r="QUK33" s="124"/>
      <c r="QUL33" s="124"/>
      <c r="QUM33" s="124"/>
      <c r="QUN33" s="124"/>
      <c r="QUO33" s="124"/>
      <c r="QUP33" s="124"/>
      <c r="QUQ33" s="124"/>
      <c r="QUR33" s="124"/>
      <c r="QUS33" s="124"/>
      <c r="QUT33" s="124"/>
      <c r="QUU33" s="124"/>
      <c r="QUV33" s="124"/>
      <c r="QUW33" s="124"/>
      <c r="QUX33" s="124"/>
      <c r="QUY33" s="124"/>
      <c r="QUZ33" s="124"/>
      <c r="QVA33" s="124"/>
      <c r="QVB33" s="124"/>
      <c r="QVC33" s="124"/>
      <c r="QVD33" s="124"/>
      <c r="QVE33" s="124"/>
      <c r="QVF33" s="124"/>
      <c r="QVG33" s="124"/>
      <c r="QVH33" s="124"/>
      <c r="QVI33" s="124"/>
      <c r="QVJ33" s="124"/>
      <c r="QVK33" s="124"/>
      <c r="QVL33" s="124"/>
      <c r="QVM33" s="124"/>
      <c r="QVN33" s="124"/>
      <c r="QVO33" s="124"/>
      <c r="QVP33" s="124"/>
      <c r="QVQ33" s="124"/>
      <c r="QVR33" s="124"/>
      <c r="QVS33" s="124"/>
      <c r="QVT33" s="124"/>
      <c r="QVU33" s="124"/>
      <c r="QVV33" s="124"/>
      <c r="QVW33" s="124"/>
      <c r="QVX33" s="124"/>
      <c r="QVY33" s="124"/>
      <c r="QVZ33" s="124"/>
      <c r="QWA33" s="124"/>
      <c r="QWB33" s="124"/>
      <c r="QWC33" s="124"/>
      <c r="QWD33" s="124"/>
      <c r="QWE33" s="124"/>
      <c r="QWF33" s="124"/>
      <c r="QWG33" s="124"/>
      <c r="QWH33" s="124"/>
      <c r="QWI33" s="124"/>
      <c r="QWJ33" s="124"/>
      <c r="QWK33" s="124"/>
      <c r="QWL33" s="124"/>
      <c r="QWM33" s="124"/>
      <c r="QWN33" s="124"/>
      <c r="QWO33" s="124"/>
      <c r="QWP33" s="124"/>
      <c r="QWQ33" s="124"/>
      <c r="QWR33" s="124"/>
      <c r="QWS33" s="124"/>
      <c r="QWT33" s="124"/>
      <c r="QWU33" s="124"/>
      <c r="QWV33" s="124"/>
      <c r="QWW33" s="124"/>
      <c r="QWX33" s="124"/>
      <c r="QWY33" s="124"/>
      <c r="QWZ33" s="124"/>
      <c r="QXA33" s="124"/>
      <c r="QXB33" s="124"/>
      <c r="QXC33" s="124"/>
      <c r="QXD33" s="124"/>
      <c r="QXE33" s="124"/>
      <c r="QXF33" s="124"/>
      <c r="QXG33" s="124"/>
      <c r="QXH33" s="124"/>
      <c r="QXI33" s="124"/>
      <c r="QXJ33" s="124"/>
      <c r="QXK33" s="124"/>
      <c r="QXL33" s="124"/>
      <c r="QXM33" s="124"/>
      <c r="QXN33" s="124"/>
      <c r="QXO33" s="124"/>
      <c r="QXP33" s="124"/>
      <c r="QXQ33" s="124"/>
      <c r="QXR33" s="124"/>
      <c r="QXS33" s="124"/>
      <c r="QXT33" s="124"/>
      <c r="QXU33" s="124"/>
      <c r="QXV33" s="124"/>
      <c r="QXW33" s="124"/>
      <c r="QXX33" s="124"/>
      <c r="QXY33" s="124"/>
      <c r="QXZ33" s="124"/>
      <c r="QYA33" s="124"/>
      <c r="QYB33" s="124"/>
      <c r="QYC33" s="124"/>
      <c r="QYD33" s="124"/>
      <c r="QYE33" s="124"/>
      <c r="QYF33" s="124"/>
      <c r="QYG33" s="124"/>
      <c r="QYH33" s="124"/>
      <c r="QYI33" s="124"/>
      <c r="QYJ33" s="124"/>
      <c r="QYK33" s="124"/>
      <c r="QYL33" s="124"/>
      <c r="QYM33" s="124"/>
      <c r="QYN33" s="124"/>
      <c r="QYO33" s="124"/>
      <c r="QYP33" s="124"/>
      <c r="QYQ33" s="124"/>
      <c r="QYR33" s="124"/>
      <c r="QYS33" s="124"/>
      <c r="QYT33" s="124"/>
      <c r="QYU33" s="124"/>
      <c r="QYV33" s="124"/>
      <c r="QYW33" s="124"/>
      <c r="QYX33" s="124"/>
      <c r="QYY33" s="124"/>
      <c r="QYZ33" s="124"/>
      <c r="QZA33" s="124"/>
      <c r="QZB33" s="124"/>
      <c r="QZC33" s="124"/>
      <c r="QZD33" s="124"/>
      <c r="QZE33" s="124"/>
      <c r="QZF33" s="124"/>
      <c r="QZG33" s="124"/>
      <c r="QZH33" s="124"/>
      <c r="QZI33" s="124"/>
      <c r="QZJ33" s="124"/>
      <c r="QZK33" s="124"/>
      <c r="QZL33" s="124"/>
      <c r="QZM33" s="124"/>
      <c r="QZN33" s="124"/>
      <c r="QZO33" s="124"/>
      <c r="QZP33" s="124"/>
      <c r="QZQ33" s="124"/>
      <c r="QZR33" s="124"/>
      <c r="QZS33" s="124"/>
      <c r="QZT33" s="124"/>
      <c r="QZU33" s="124"/>
      <c r="QZV33" s="124"/>
      <c r="QZW33" s="124"/>
      <c r="QZX33" s="124"/>
      <c r="QZY33" s="124"/>
      <c r="QZZ33" s="124"/>
      <c r="RAA33" s="124"/>
      <c r="RAB33" s="124"/>
      <c r="RAC33" s="124"/>
      <c r="RAD33" s="124"/>
      <c r="RAE33" s="124"/>
      <c r="RAF33" s="124"/>
      <c r="RAG33" s="124"/>
      <c r="RAH33" s="124"/>
      <c r="RAI33" s="124"/>
      <c r="RAJ33" s="124"/>
      <c r="RAK33" s="124"/>
      <c r="RAL33" s="124"/>
      <c r="RAM33" s="124"/>
      <c r="RAN33" s="124"/>
      <c r="RAO33" s="124"/>
      <c r="RAP33" s="124"/>
      <c r="RAQ33" s="124"/>
      <c r="RAR33" s="124"/>
      <c r="RAS33" s="124"/>
      <c r="RAT33" s="124"/>
      <c r="RAU33" s="124"/>
      <c r="RAV33" s="124"/>
      <c r="RAW33" s="124"/>
      <c r="RAX33" s="124"/>
      <c r="RAY33" s="124"/>
      <c r="RAZ33" s="124"/>
      <c r="RBA33" s="124"/>
      <c r="RBB33" s="124"/>
      <c r="RBC33" s="124"/>
      <c r="RBD33" s="124"/>
      <c r="RBE33" s="124"/>
      <c r="RBF33" s="124"/>
      <c r="RBG33" s="124"/>
      <c r="RBH33" s="124"/>
      <c r="RBI33" s="124"/>
      <c r="RBJ33" s="124"/>
      <c r="RBK33" s="124"/>
      <c r="RBL33" s="124"/>
      <c r="RBM33" s="124"/>
      <c r="RBN33" s="124"/>
      <c r="RBO33" s="124"/>
      <c r="RBP33" s="124"/>
      <c r="RBQ33" s="124"/>
      <c r="RBR33" s="124"/>
      <c r="RBS33" s="124"/>
      <c r="RBT33" s="124"/>
      <c r="RBU33" s="124"/>
      <c r="RBV33" s="124"/>
      <c r="RBW33" s="124"/>
      <c r="RBX33" s="124"/>
      <c r="RBY33" s="124"/>
      <c r="RBZ33" s="124"/>
      <c r="RCA33" s="124"/>
      <c r="RCB33" s="124"/>
      <c r="RCC33" s="124"/>
      <c r="RCD33" s="124"/>
      <c r="RCE33" s="124"/>
      <c r="RCF33" s="124"/>
      <c r="RCG33" s="124"/>
      <c r="RCH33" s="124"/>
      <c r="RCI33" s="124"/>
      <c r="RCJ33" s="124"/>
      <c r="RCK33" s="124"/>
      <c r="RCL33" s="124"/>
      <c r="RCM33" s="124"/>
      <c r="RCN33" s="124"/>
      <c r="RCO33" s="124"/>
      <c r="RCP33" s="124"/>
      <c r="RCQ33" s="124"/>
      <c r="RCR33" s="124"/>
      <c r="RCS33" s="124"/>
      <c r="RCT33" s="124"/>
      <c r="RCU33" s="124"/>
      <c r="RCV33" s="124"/>
      <c r="RCW33" s="124"/>
      <c r="RCX33" s="124"/>
      <c r="RCY33" s="124"/>
      <c r="RCZ33" s="124"/>
      <c r="RDA33" s="124"/>
      <c r="RDB33" s="124"/>
      <c r="RDC33" s="124"/>
      <c r="RDD33" s="124"/>
      <c r="RDE33" s="124"/>
      <c r="RDF33" s="124"/>
      <c r="RDG33" s="124"/>
      <c r="RDH33" s="124"/>
      <c r="RDI33" s="124"/>
      <c r="RDJ33" s="124"/>
      <c r="RDK33" s="124"/>
      <c r="RDL33" s="124"/>
      <c r="RDM33" s="124"/>
      <c r="RDN33" s="124"/>
      <c r="RDO33" s="124"/>
      <c r="RDP33" s="124"/>
      <c r="RDQ33" s="124"/>
      <c r="RDR33" s="124"/>
      <c r="RDS33" s="124"/>
      <c r="RDT33" s="124"/>
      <c r="RDU33" s="124"/>
      <c r="RDV33" s="124"/>
      <c r="RDW33" s="124"/>
      <c r="RDX33" s="124"/>
      <c r="RDY33" s="124"/>
      <c r="RDZ33" s="124"/>
      <c r="REA33" s="124"/>
      <c r="REB33" s="124"/>
      <c r="REC33" s="124"/>
      <c r="RED33" s="124"/>
      <c r="REE33" s="124"/>
      <c r="REF33" s="124"/>
      <c r="REG33" s="124"/>
      <c r="REH33" s="124"/>
      <c r="REI33" s="124"/>
      <c r="REJ33" s="124"/>
      <c r="REK33" s="124"/>
      <c r="REL33" s="124"/>
      <c r="REM33" s="124"/>
      <c r="REN33" s="124"/>
      <c r="REO33" s="124"/>
      <c r="REP33" s="124"/>
      <c r="REQ33" s="124"/>
      <c r="RER33" s="124"/>
      <c r="RES33" s="124"/>
      <c r="RET33" s="124"/>
      <c r="REU33" s="124"/>
      <c r="REV33" s="124"/>
      <c r="REW33" s="124"/>
      <c r="REX33" s="124"/>
      <c r="REY33" s="124"/>
      <c r="REZ33" s="124"/>
      <c r="RFA33" s="124"/>
      <c r="RFB33" s="124"/>
      <c r="RFC33" s="124"/>
      <c r="RFD33" s="124"/>
      <c r="RFE33" s="124"/>
      <c r="RFF33" s="124"/>
      <c r="RFG33" s="124"/>
      <c r="RFH33" s="124"/>
      <c r="RFI33" s="124"/>
      <c r="RFJ33" s="124"/>
      <c r="RFK33" s="124"/>
      <c r="RFL33" s="124"/>
      <c r="RFM33" s="124"/>
      <c r="RFN33" s="124"/>
      <c r="RFO33" s="124"/>
      <c r="RFP33" s="124"/>
      <c r="RFQ33" s="124"/>
      <c r="RFR33" s="124"/>
      <c r="RFS33" s="124"/>
      <c r="RFT33" s="124"/>
      <c r="RFU33" s="124"/>
      <c r="RFV33" s="124"/>
      <c r="RFW33" s="124"/>
      <c r="RFX33" s="124"/>
      <c r="RFY33" s="124"/>
      <c r="RFZ33" s="124"/>
      <c r="RGA33" s="124"/>
      <c r="RGB33" s="124"/>
      <c r="RGC33" s="124"/>
      <c r="RGD33" s="124"/>
      <c r="RGE33" s="124"/>
      <c r="RGF33" s="124"/>
      <c r="RGG33" s="124"/>
      <c r="RGH33" s="124"/>
      <c r="RGI33" s="124"/>
      <c r="RGJ33" s="124"/>
      <c r="RGK33" s="124"/>
      <c r="RGL33" s="124"/>
      <c r="RGM33" s="124"/>
      <c r="RGN33" s="124"/>
      <c r="RGO33" s="124"/>
      <c r="RGP33" s="124"/>
      <c r="RGQ33" s="124"/>
      <c r="RGR33" s="124"/>
      <c r="RGS33" s="124"/>
      <c r="RGT33" s="124"/>
      <c r="RGU33" s="124"/>
      <c r="RGV33" s="124"/>
      <c r="RGW33" s="124"/>
      <c r="RGX33" s="124"/>
      <c r="RGY33" s="124"/>
      <c r="RGZ33" s="124"/>
      <c r="RHA33" s="124"/>
      <c r="RHB33" s="124"/>
      <c r="RHC33" s="124"/>
      <c r="RHD33" s="124"/>
      <c r="RHE33" s="124"/>
      <c r="RHF33" s="124"/>
      <c r="RHG33" s="124"/>
      <c r="RHH33" s="124"/>
      <c r="RHI33" s="124"/>
      <c r="RHJ33" s="124"/>
      <c r="RHK33" s="124"/>
      <c r="RHL33" s="124"/>
      <c r="RHM33" s="124"/>
      <c r="RHN33" s="124"/>
      <c r="RHO33" s="124"/>
      <c r="RHP33" s="124"/>
      <c r="RHQ33" s="124"/>
      <c r="RHR33" s="124"/>
      <c r="RHS33" s="124"/>
      <c r="RHT33" s="124"/>
      <c r="RHU33" s="124"/>
      <c r="RHV33" s="124"/>
      <c r="RHW33" s="124"/>
      <c r="RHX33" s="124"/>
      <c r="RHY33" s="124"/>
      <c r="RHZ33" s="124"/>
      <c r="RIA33" s="124"/>
      <c r="RIB33" s="124"/>
      <c r="RIC33" s="124"/>
      <c r="RID33" s="124"/>
      <c r="RIE33" s="124"/>
      <c r="RIF33" s="124"/>
      <c r="RIG33" s="124"/>
      <c r="RIH33" s="124"/>
      <c r="RII33" s="124"/>
      <c r="RIJ33" s="124"/>
      <c r="RIK33" s="124"/>
      <c r="RIL33" s="124"/>
      <c r="RIM33" s="124"/>
      <c r="RIN33" s="124"/>
      <c r="RIO33" s="124"/>
      <c r="RIP33" s="124"/>
      <c r="RIQ33" s="124"/>
      <c r="RIR33" s="124"/>
      <c r="RIS33" s="124"/>
      <c r="RIT33" s="124"/>
      <c r="RIU33" s="124"/>
      <c r="RIV33" s="124"/>
      <c r="RIW33" s="124"/>
      <c r="RIX33" s="124"/>
      <c r="RIY33" s="124"/>
      <c r="RIZ33" s="124"/>
      <c r="RJA33" s="124"/>
      <c r="RJB33" s="124"/>
      <c r="RJC33" s="124"/>
      <c r="RJD33" s="124"/>
      <c r="RJE33" s="124"/>
      <c r="RJF33" s="124"/>
      <c r="RJG33" s="124"/>
      <c r="RJH33" s="124"/>
      <c r="RJI33" s="124"/>
      <c r="RJJ33" s="124"/>
      <c r="RJK33" s="124"/>
      <c r="RJL33" s="124"/>
      <c r="RJM33" s="124"/>
      <c r="RJN33" s="124"/>
      <c r="RJO33" s="124"/>
      <c r="RJP33" s="124"/>
      <c r="RJQ33" s="124"/>
      <c r="RJR33" s="124"/>
      <c r="RJS33" s="124"/>
      <c r="RJT33" s="124"/>
      <c r="RJU33" s="124"/>
      <c r="RJV33" s="124"/>
      <c r="RJW33" s="124"/>
      <c r="RJX33" s="124"/>
      <c r="RJY33" s="124"/>
      <c r="RJZ33" s="124"/>
      <c r="RKA33" s="124"/>
      <c r="RKB33" s="124"/>
      <c r="RKC33" s="124"/>
      <c r="RKD33" s="124"/>
      <c r="RKE33" s="124"/>
      <c r="RKF33" s="124"/>
      <c r="RKG33" s="124"/>
      <c r="RKH33" s="124"/>
      <c r="RKI33" s="124"/>
      <c r="RKJ33" s="124"/>
      <c r="RKK33" s="124"/>
      <c r="RKL33" s="124"/>
      <c r="RKM33" s="124"/>
      <c r="RKN33" s="124"/>
      <c r="RKO33" s="124"/>
      <c r="RKP33" s="124"/>
      <c r="RKQ33" s="124"/>
      <c r="RKR33" s="124"/>
      <c r="RKS33" s="124"/>
      <c r="RKT33" s="124"/>
      <c r="RKU33" s="124"/>
      <c r="RKV33" s="124"/>
      <c r="RKW33" s="124"/>
      <c r="RKX33" s="124"/>
      <c r="RKY33" s="124"/>
      <c r="RKZ33" s="124"/>
      <c r="RLA33" s="124"/>
      <c r="RLB33" s="124"/>
      <c r="RLC33" s="124"/>
      <c r="RLD33" s="124"/>
      <c r="RLE33" s="124"/>
      <c r="RLF33" s="124"/>
      <c r="RLG33" s="124"/>
      <c r="RLH33" s="124"/>
      <c r="RLI33" s="124"/>
      <c r="RLJ33" s="124"/>
      <c r="RLK33" s="124"/>
      <c r="RLL33" s="124"/>
      <c r="RLM33" s="124"/>
      <c r="RLN33" s="124"/>
      <c r="RLO33" s="124"/>
      <c r="RLP33" s="124"/>
      <c r="RLQ33" s="124"/>
      <c r="RLR33" s="124"/>
      <c r="RLS33" s="124"/>
      <c r="RLT33" s="124"/>
      <c r="RLU33" s="124"/>
      <c r="RLV33" s="124"/>
      <c r="RLW33" s="124"/>
      <c r="RLX33" s="124"/>
      <c r="RLY33" s="124"/>
      <c r="RLZ33" s="124"/>
      <c r="RMA33" s="124"/>
      <c r="RMB33" s="124"/>
      <c r="RMC33" s="124"/>
      <c r="RMD33" s="124"/>
      <c r="RME33" s="124"/>
      <c r="RMF33" s="124"/>
      <c r="RMG33" s="124"/>
      <c r="RMH33" s="124"/>
      <c r="RMI33" s="124"/>
      <c r="RMJ33" s="124"/>
      <c r="RMK33" s="124"/>
      <c r="RML33" s="124"/>
      <c r="RMM33" s="124"/>
      <c r="RMN33" s="124"/>
      <c r="RMO33" s="124"/>
      <c r="RMP33" s="124"/>
      <c r="RMQ33" s="124"/>
      <c r="RMR33" s="124"/>
      <c r="RMS33" s="124"/>
      <c r="RMT33" s="124"/>
      <c r="RMU33" s="124"/>
      <c r="RMV33" s="124"/>
      <c r="RMW33" s="124"/>
      <c r="RMX33" s="124"/>
      <c r="RMY33" s="124"/>
      <c r="RMZ33" s="124"/>
      <c r="RNA33" s="124"/>
      <c r="RNB33" s="124"/>
      <c r="RNC33" s="124"/>
      <c r="RND33" s="124"/>
      <c r="RNE33" s="124"/>
      <c r="RNF33" s="124"/>
      <c r="RNG33" s="124"/>
      <c r="RNH33" s="124"/>
      <c r="RNI33" s="124"/>
      <c r="RNJ33" s="124"/>
      <c r="RNK33" s="124"/>
      <c r="RNL33" s="124"/>
      <c r="RNM33" s="124"/>
      <c r="RNN33" s="124"/>
      <c r="RNO33" s="124"/>
      <c r="RNP33" s="124"/>
      <c r="RNQ33" s="124"/>
      <c r="RNR33" s="124"/>
      <c r="RNS33" s="124"/>
      <c r="RNT33" s="124"/>
      <c r="RNU33" s="124"/>
      <c r="RNV33" s="124"/>
      <c r="RNW33" s="124"/>
      <c r="RNX33" s="124"/>
      <c r="RNY33" s="124"/>
      <c r="RNZ33" s="124"/>
      <c r="ROA33" s="124"/>
      <c r="ROB33" s="124"/>
      <c r="ROC33" s="124"/>
      <c r="ROD33" s="124"/>
      <c r="ROE33" s="124"/>
      <c r="ROF33" s="124"/>
      <c r="ROG33" s="124"/>
      <c r="ROH33" s="124"/>
      <c r="ROI33" s="124"/>
      <c r="ROJ33" s="124"/>
      <c r="ROK33" s="124"/>
      <c r="ROL33" s="124"/>
      <c r="ROM33" s="124"/>
      <c r="RON33" s="124"/>
      <c r="ROO33" s="124"/>
      <c r="ROP33" s="124"/>
      <c r="ROQ33" s="124"/>
      <c r="ROR33" s="124"/>
      <c r="ROS33" s="124"/>
      <c r="ROT33" s="124"/>
      <c r="ROU33" s="124"/>
      <c r="ROV33" s="124"/>
      <c r="ROW33" s="124"/>
      <c r="ROX33" s="124"/>
      <c r="ROY33" s="124"/>
      <c r="ROZ33" s="124"/>
      <c r="RPA33" s="124"/>
      <c r="RPB33" s="124"/>
      <c r="RPC33" s="124"/>
      <c r="RPD33" s="124"/>
      <c r="RPE33" s="124"/>
      <c r="RPF33" s="124"/>
      <c r="RPG33" s="124"/>
      <c r="RPH33" s="124"/>
      <c r="RPI33" s="124"/>
      <c r="RPJ33" s="124"/>
      <c r="RPK33" s="124"/>
      <c r="RPL33" s="124"/>
      <c r="RPM33" s="124"/>
      <c r="RPN33" s="124"/>
      <c r="RPO33" s="124"/>
      <c r="RPP33" s="124"/>
      <c r="RPQ33" s="124"/>
      <c r="RPR33" s="124"/>
      <c r="RPS33" s="124"/>
      <c r="RPT33" s="124"/>
      <c r="RPU33" s="124"/>
      <c r="RPV33" s="124"/>
      <c r="RPW33" s="124"/>
      <c r="RPX33" s="124"/>
      <c r="RPY33" s="124"/>
      <c r="RPZ33" s="124"/>
      <c r="RQA33" s="124"/>
      <c r="RQB33" s="124"/>
      <c r="RQC33" s="124"/>
      <c r="RQD33" s="124"/>
      <c r="RQE33" s="124"/>
      <c r="RQF33" s="124"/>
      <c r="RQG33" s="124"/>
      <c r="RQH33" s="124"/>
      <c r="RQI33" s="124"/>
      <c r="RQJ33" s="124"/>
      <c r="RQK33" s="124"/>
      <c r="RQL33" s="124"/>
      <c r="RQM33" s="124"/>
      <c r="RQN33" s="124"/>
      <c r="RQO33" s="124"/>
      <c r="RQP33" s="124"/>
      <c r="RQQ33" s="124"/>
      <c r="RQR33" s="124"/>
      <c r="RQS33" s="124"/>
      <c r="RQT33" s="124"/>
      <c r="RQU33" s="124"/>
      <c r="RQV33" s="124"/>
      <c r="RQW33" s="124"/>
      <c r="RQX33" s="124"/>
      <c r="RQY33" s="124"/>
      <c r="RQZ33" s="124"/>
      <c r="RRA33" s="124"/>
      <c r="RRB33" s="124"/>
      <c r="RRC33" s="124"/>
      <c r="RRD33" s="124"/>
      <c r="RRE33" s="124"/>
      <c r="RRF33" s="124"/>
      <c r="RRG33" s="124"/>
      <c r="RRH33" s="124"/>
      <c r="RRI33" s="124"/>
      <c r="RRJ33" s="124"/>
      <c r="RRK33" s="124"/>
      <c r="RRL33" s="124"/>
      <c r="RRM33" s="124"/>
      <c r="RRN33" s="124"/>
      <c r="RRO33" s="124"/>
      <c r="RRP33" s="124"/>
      <c r="RRQ33" s="124"/>
      <c r="RRR33" s="124"/>
      <c r="RRS33" s="124"/>
      <c r="RRT33" s="124"/>
      <c r="RRU33" s="124"/>
      <c r="RRV33" s="124"/>
      <c r="RRW33" s="124"/>
      <c r="RRX33" s="124"/>
      <c r="RRY33" s="124"/>
      <c r="RRZ33" s="124"/>
      <c r="RSA33" s="124"/>
      <c r="RSB33" s="124"/>
      <c r="RSC33" s="124"/>
      <c r="RSD33" s="124"/>
      <c r="RSE33" s="124"/>
      <c r="RSF33" s="124"/>
      <c r="RSG33" s="124"/>
      <c r="RSH33" s="124"/>
      <c r="RSI33" s="124"/>
      <c r="RSJ33" s="124"/>
      <c r="RSK33" s="124"/>
      <c r="RSL33" s="124"/>
      <c r="RSM33" s="124"/>
      <c r="RSN33" s="124"/>
      <c r="RSO33" s="124"/>
      <c r="RSP33" s="124"/>
      <c r="RSQ33" s="124"/>
      <c r="RSR33" s="124"/>
      <c r="RSS33" s="124"/>
      <c r="RST33" s="124"/>
      <c r="RSU33" s="124"/>
      <c r="RSV33" s="124"/>
      <c r="RSW33" s="124"/>
      <c r="RSX33" s="124"/>
      <c r="RSY33" s="124"/>
      <c r="RSZ33" s="124"/>
      <c r="RTA33" s="124"/>
      <c r="RTB33" s="124"/>
      <c r="RTC33" s="124"/>
      <c r="RTD33" s="124"/>
      <c r="RTE33" s="124"/>
      <c r="RTF33" s="124"/>
      <c r="RTG33" s="124"/>
      <c r="RTH33" s="124"/>
      <c r="RTI33" s="124"/>
      <c r="RTJ33" s="124"/>
      <c r="RTK33" s="124"/>
      <c r="RTL33" s="124"/>
      <c r="RTM33" s="124"/>
      <c r="RTN33" s="124"/>
      <c r="RTO33" s="124"/>
      <c r="RTP33" s="124"/>
      <c r="RTQ33" s="124"/>
      <c r="RTR33" s="124"/>
      <c r="RTS33" s="124"/>
      <c r="RTT33" s="124"/>
      <c r="RTU33" s="124"/>
      <c r="RTV33" s="124"/>
      <c r="RTW33" s="124"/>
      <c r="RTX33" s="124"/>
      <c r="RTY33" s="124"/>
      <c r="RTZ33" s="124"/>
      <c r="RUA33" s="124"/>
      <c r="RUB33" s="124"/>
      <c r="RUC33" s="124"/>
      <c r="RUD33" s="124"/>
      <c r="RUE33" s="124"/>
      <c r="RUF33" s="124"/>
      <c r="RUG33" s="124"/>
      <c r="RUH33" s="124"/>
      <c r="RUI33" s="124"/>
      <c r="RUJ33" s="124"/>
      <c r="RUK33" s="124"/>
      <c r="RUL33" s="124"/>
      <c r="RUM33" s="124"/>
      <c r="RUN33" s="124"/>
      <c r="RUO33" s="124"/>
      <c r="RUP33" s="124"/>
      <c r="RUQ33" s="124"/>
      <c r="RUR33" s="124"/>
      <c r="RUS33" s="124"/>
      <c r="RUT33" s="124"/>
      <c r="RUU33" s="124"/>
      <c r="RUV33" s="124"/>
      <c r="RUW33" s="124"/>
      <c r="RUX33" s="124"/>
      <c r="RUY33" s="124"/>
      <c r="RUZ33" s="124"/>
      <c r="RVA33" s="124"/>
      <c r="RVB33" s="124"/>
      <c r="RVC33" s="124"/>
      <c r="RVD33" s="124"/>
      <c r="RVE33" s="124"/>
      <c r="RVF33" s="124"/>
      <c r="RVG33" s="124"/>
      <c r="RVH33" s="124"/>
      <c r="RVI33" s="124"/>
      <c r="RVJ33" s="124"/>
      <c r="RVK33" s="124"/>
      <c r="RVL33" s="124"/>
      <c r="RVM33" s="124"/>
      <c r="RVN33" s="124"/>
      <c r="RVO33" s="124"/>
      <c r="RVP33" s="124"/>
      <c r="RVQ33" s="124"/>
      <c r="RVR33" s="124"/>
      <c r="RVS33" s="124"/>
      <c r="RVT33" s="124"/>
      <c r="RVU33" s="124"/>
      <c r="RVV33" s="124"/>
      <c r="RVW33" s="124"/>
      <c r="RVX33" s="124"/>
      <c r="RVY33" s="124"/>
      <c r="RVZ33" s="124"/>
      <c r="RWA33" s="124"/>
      <c r="RWB33" s="124"/>
      <c r="RWC33" s="124"/>
      <c r="RWD33" s="124"/>
      <c r="RWE33" s="124"/>
      <c r="RWF33" s="124"/>
      <c r="RWG33" s="124"/>
      <c r="RWH33" s="124"/>
      <c r="RWI33" s="124"/>
      <c r="RWJ33" s="124"/>
      <c r="RWK33" s="124"/>
      <c r="RWL33" s="124"/>
      <c r="RWM33" s="124"/>
      <c r="RWN33" s="124"/>
      <c r="RWO33" s="124"/>
      <c r="RWP33" s="124"/>
      <c r="RWQ33" s="124"/>
      <c r="RWR33" s="124"/>
      <c r="RWS33" s="124"/>
      <c r="RWT33" s="124"/>
      <c r="RWU33" s="124"/>
      <c r="RWV33" s="124"/>
      <c r="RWW33" s="124"/>
      <c r="RWX33" s="124"/>
      <c r="RWY33" s="124"/>
      <c r="RWZ33" s="124"/>
      <c r="RXA33" s="124"/>
      <c r="RXB33" s="124"/>
      <c r="RXC33" s="124"/>
      <c r="RXD33" s="124"/>
      <c r="RXE33" s="124"/>
      <c r="RXF33" s="124"/>
      <c r="RXG33" s="124"/>
      <c r="RXH33" s="124"/>
      <c r="RXI33" s="124"/>
      <c r="RXJ33" s="124"/>
      <c r="RXK33" s="124"/>
      <c r="RXL33" s="124"/>
      <c r="RXM33" s="124"/>
      <c r="RXN33" s="124"/>
      <c r="RXO33" s="124"/>
      <c r="RXP33" s="124"/>
      <c r="RXQ33" s="124"/>
      <c r="RXR33" s="124"/>
      <c r="RXS33" s="124"/>
      <c r="RXT33" s="124"/>
      <c r="RXU33" s="124"/>
      <c r="RXV33" s="124"/>
      <c r="RXW33" s="124"/>
      <c r="RXX33" s="124"/>
      <c r="RXY33" s="124"/>
      <c r="RXZ33" s="124"/>
      <c r="RYA33" s="124"/>
      <c r="RYB33" s="124"/>
      <c r="RYC33" s="124"/>
      <c r="RYD33" s="124"/>
      <c r="RYE33" s="124"/>
      <c r="RYF33" s="124"/>
      <c r="RYG33" s="124"/>
      <c r="RYH33" s="124"/>
      <c r="RYI33" s="124"/>
      <c r="RYJ33" s="124"/>
      <c r="RYK33" s="124"/>
      <c r="RYL33" s="124"/>
      <c r="RYM33" s="124"/>
      <c r="RYN33" s="124"/>
      <c r="RYO33" s="124"/>
      <c r="RYP33" s="124"/>
      <c r="RYQ33" s="124"/>
      <c r="RYR33" s="124"/>
      <c r="RYS33" s="124"/>
      <c r="RYT33" s="124"/>
      <c r="RYU33" s="124"/>
      <c r="RYV33" s="124"/>
      <c r="RYW33" s="124"/>
      <c r="RYX33" s="124"/>
      <c r="RYY33" s="124"/>
      <c r="RYZ33" s="124"/>
      <c r="RZA33" s="124"/>
      <c r="RZB33" s="124"/>
      <c r="RZC33" s="124"/>
      <c r="RZD33" s="124"/>
      <c r="RZE33" s="124"/>
      <c r="RZF33" s="124"/>
      <c r="RZG33" s="124"/>
      <c r="RZH33" s="124"/>
      <c r="RZI33" s="124"/>
      <c r="RZJ33" s="124"/>
      <c r="RZK33" s="124"/>
      <c r="RZL33" s="124"/>
      <c r="RZM33" s="124"/>
      <c r="RZN33" s="124"/>
      <c r="RZO33" s="124"/>
      <c r="RZP33" s="124"/>
      <c r="RZQ33" s="124"/>
      <c r="RZR33" s="124"/>
      <c r="RZS33" s="124"/>
      <c r="RZT33" s="124"/>
      <c r="RZU33" s="124"/>
      <c r="RZV33" s="124"/>
      <c r="RZW33" s="124"/>
      <c r="RZX33" s="124"/>
      <c r="RZY33" s="124"/>
      <c r="RZZ33" s="124"/>
      <c r="SAA33" s="124"/>
      <c r="SAB33" s="124"/>
      <c r="SAC33" s="124"/>
      <c r="SAD33" s="124"/>
      <c r="SAE33" s="124"/>
      <c r="SAF33" s="124"/>
      <c r="SAG33" s="124"/>
      <c r="SAH33" s="124"/>
      <c r="SAI33" s="124"/>
      <c r="SAJ33" s="124"/>
      <c r="SAK33" s="124"/>
      <c r="SAL33" s="124"/>
      <c r="SAM33" s="124"/>
      <c r="SAN33" s="124"/>
      <c r="SAO33" s="124"/>
      <c r="SAP33" s="124"/>
      <c r="SAQ33" s="124"/>
      <c r="SAR33" s="124"/>
      <c r="SAS33" s="124"/>
      <c r="SAT33" s="124"/>
      <c r="SAU33" s="124"/>
      <c r="SAV33" s="124"/>
      <c r="SAW33" s="124"/>
      <c r="SAX33" s="124"/>
      <c r="SAY33" s="124"/>
      <c r="SAZ33" s="124"/>
      <c r="SBA33" s="124"/>
      <c r="SBB33" s="124"/>
      <c r="SBC33" s="124"/>
      <c r="SBD33" s="124"/>
      <c r="SBE33" s="124"/>
      <c r="SBF33" s="124"/>
      <c r="SBG33" s="124"/>
      <c r="SBH33" s="124"/>
      <c r="SBI33" s="124"/>
      <c r="SBJ33" s="124"/>
      <c r="SBK33" s="124"/>
      <c r="SBL33" s="124"/>
      <c r="SBM33" s="124"/>
      <c r="SBN33" s="124"/>
      <c r="SBO33" s="124"/>
      <c r="SBP33" s="124"/>
      <c r="SBQ33" s="124"/>
      <c r="SBR33" s="124"/>
      <c r="SBS33" s="124"/>
      <c r="SBT33" s="124"/>
      <c r="SBU33" s="124"/>
      <c r="SBV33" s="124"/>
      <c r="SBW33" s="124"/>
      <c r="SBX33" s="124"/>
      <c r="SBY33" s="124"/>
      <c r="SBZ33" s="124"/>
      <c r="SCA33" s="124"/>
      <c r="SCB33" s="124"/>
      <c r="SCC33" s="124"/>
      <c r="SCD33" s="124"/>
      <c r="SCE33" s="124"/>
      <c r="SCF33" s="124"/>
      <c r="SCG33" s="124"/>
      <c r="SCH33" s="124"/>
      <c r="SCI33" s="124"/>
      <c r="SCJ33" s="124"/>
      <c r="SCK33" s="124"/>
      <c r="SCL33" s="124"/>
      <c r="SCM33" s="124"/>
      <c r="SCN33" s="124"/>
      <c r="SCO33" s="124"/>
      <c r="SCP33" s="124"/>
      <c r="SCQ33" s="124"/>
      <c r="SCR33" s="124"/>
      <c r="SCS33" s="124"/>
      <c r="SCT33" s="124"/>
      <c r="SCU33" s="124"/>
      <c r="SCV33" s="124"/>
      <c r="SCW33" s="124"/>
      <c r="SCX33" s="124"/>
      <c r="SCY33" s="124"/>
      <c r="SCZ33" s="124"/>
      <c r="SDA33" s="124"/>
      <c r="SDB33" s="124"/>
      <c r="SDC33" s="124"/>
      <c r="SDD33" s="124"/>
      <c r="SDE33" s="124"/>
      <c r="SDF33" s="124"/>
      <c r="SDG33" s="124"/>
      <c r="SDH33" s="124"/>
      <c r="SDI33" s="124"/>
      <c r="SDJ33" s="124"/>
      <c r="SDK33" s="124"/>
      <c r="SDL33" s="124"/>
      <c r="SDM33" s="124"/>
      <c r="SDN33" s="124"/>
      <c r="SDO33" s="124"/>
      <c r="SDP33" s="124"/>
      <c r="SDQ33" s="124"/>
      <c r="SDR33" s="124"/>
      <c r="SDS33" s="124"/>
      <c r="SDT33" s="124"/>
      <c r="SDU33" s="124"/>
      <c r="SDV33" s="124"/>
      <c r="SDW33" s="124"/>
      <c r="SDX33" s="124"/>
      <c r="SDY33" s="124"/>
      <c r="SDZ33" s="124"/>
      <c r="SEA33" s="124"/>
      <c r="SEB33" s="124"/>
      <c r="SEC33" s="124"/>
      <c r="SED33" s="124"/>
      <c r="SEE33" s="124"/>
      <c r="SEF33" s="124"/>
      <c r="SEG33" s="124"/>
      <c r="SEH33" s="124"/>
      <c r="SEI33" s="124"/>
      <c r="SEJ33" s="124"/>
      <c r="SEK33" s="124"/>
      <c r="SEL33" s="124"/>
      <c r="SEM33" s="124"/>
      <c r="SEN33" s="124"/>
      <c r="SEO33" s="124"/>
      <c r="SEP33" s="124"/>
      <c r="SEQ33" s="124"/>
      <c r="SER33" s="124"/>
      <c r="SES33" s="124"/>
      <c r="SET33" s="124"/>
      <c r="SEU33" s="124"/>
      <c r="SEV33" s="124"/>
      <c r="SEW33" s="124"/>
      <c r="SEX33" s="124"/>
      <c r="SEY33" s="124"/>
      <c r="SEZ33" s="124"/>
      <c r="SFA33" s="124"/>
      <c r="SFB33" s="124"/>
      <c r="SFC33" s="124"/>
      <c r="SFD33" s="124"/>
      <c r="SFE33" s="124"/>
      <c r="SFF33" s="124"/>
      <c r="SFG33" s="124"/>
      <c r="SFH33" s="124"/>
      <c r="SFI33" s="124"/>
      <c r="SFJ33" s="124"/>
      <c r="SFK33" s="124"/>
      <c r="SFL33" s="124"/>
      <c r="SFM33" s="124"/>
      <c r="SFN33" s="124"/>
      <c r="SFO33" s="124"/>
      <c r="SFP33" s="124"/>
      <c r="SFQ33" s="124"/>
      <c r="SFR33" s="124"/>
      <c r="SFS33" s="124"/>
      <c r="SFT33" s="124"/>
      <c r="SFU33" s="124"/>
      <c r="SFV33" s="124"/>
      <c r="SFW33" s="124"/>
      <c r="SFX33" s="124"/>
      <c r="SFY33" s="124"/>
      <c r="SFZ33" s="124"/>
      <c r="SGA33" s="124"/>
      <c r="SGB33" s="124"/>
      <c r="SGC33" s="124"/>
      <c r="SGD33" s="124"/>
      <c r="SGE33" s="124"/>
      <c r="SGF33" s="124"/>
      <c r="SGG33" s="124"/>
      <c r="SGH33" s="124"/>
      <c r="SGI33" s="124"/>
      <c r="SGJ33" s="124"/>
      <c r="SGK33" s="124"/>
      <c r="SGL33" s="124"/>
      <c r="SGM33" s="124"/>
      <c r="SGN33" s="124"/>
      <c r="SGO33" s="124"/>
      <c r="SGP33" s="124"/>
      <c r="SGQ33" s="124"/>
      <c r="SGR33" s="124"/>
      <c r="SGS33" s="124"/>
      <c r="SGT33" s="124"/>
      <c r="SGU33" s="124"/>
      <c r="SGV33" s="124"/>
      <c r="SGW33" s="124"/>
      <c r="SGX33" s="124"/>
      <c r="SGY33" s="124"/>
      <c r="SGZ33" s="124"/>
      <c r="SHA33" s="124"/>
      <c r="SHB33" s="124"/>
      <c r="SHC33" s="124"/>
      <c r="SHD33" s="124"/>
      <c r="SHE33" s="124"/>
      <c r="SHF33" s="124"/>
      <c r="SHG33" s="124"/>
      <c r="SHH33" s="124"/>
      <c r="SHI33" s="124"/>
      <c r="SHJ33" s="124"/>
      <c r="SHK33" s="124"/>
      <c r="SHL33" s="124"/>
      <c r="SHM33" s="124"/>
      <c r="SHN33" s="124"/>
      <c r="SHO33" s="124"/>
      <c r="SHP33" s="124"/>
      <c r="SHQ33" s="124"/>
      <c r="SHR33" s="124"/>
      <c r="SHS33" s="124"/>
      <c r="SHT33" s="124"/>
      <c r="SHU33" s="124"/>
      <c r="SHV33" s="124"/>
      <c r="SHW33" s="124"/>
      <c r="SHX33" s="124"/>
      <c r="SHY33" s="124"/>
      <c r="SHZ33" s="124"/>
      <c r="SIA33" s="124"/>
      <c r="SIB33" s="124"/>
      <c r="SIC33" s="124"/>
      <c r="SID33" s="124"/>
      <c r="SIE33" s="124"/>
      <c r="SIF33" s="124"/>
      <c r="SIG33" s="124"/>
      <c r="SIH33" s="124"/>
      <c r="SII33" s="124"/>
      <c r="SIJ33" s="124"/>
      <c r="SIK33" s="124"/>
      <c r="SIL33" s="124"/>
      <c r="SIM33" s="124"/>
      <c r="SIN33" s="124"/>
      <c r="SIO33" s="124"/>
      <c r="SIP33" s="124"/>
      <c r="SIQ33" s="124"/>
      <c r="SIR33" s="124"/>
      <c r="SIS33" s="124"/>
      <c r="SIT33" s="124"/>
      <c r="SIU33" s="124"/>
      <c r="SIV33" s="124"/>
      <c r="SIW33" s="124"/>
      <c r="SIX33" s="124"/>
      <c r="SIY33" s="124"/>
      <c r="SIZ33" s="124"/>
      <c r="SJA33" s="124"/>
      <c r="SJB33" s="124"/>
      <c r="SJC33" s="124"/>
      <c r="SJD33" s="124"/>
      <c r="SJE33" s="124"/>
      <c r="SJF33" s="124"/>
      <c r="SJG33" s="124"/>
      <c r="SJH33" s="124"/>
      <c r="SJI33" s="124"/>
      <c r="SJJ33" s="124"/>
      <c r="SJK33" s="124"/>
      <c r="SJL33" s="124"/>
      <c r="SJM33" s="124"/>
      <c r="SJN33" s="124"/>
      <c r="SJO33" s="124"/>
      <c r="SJP33" s="124"/>
      <c r="SJQ33" s="124"/>
      <c r="SJR33" s="124"/>
      <c r="SJS33" s="124"/>
      <c r="SJT33" s="124"/>
      <c r="SJU33" s="124"/>
      <c r="SJV33" s="124"/>
      <c r="SJW33" s="124"/>
      <c r="SJX33" s="124"/>
      <c r="SJY33" s="124"/>
      <c r="SJZ33" s="124"/>
      <c r="SKA33" s="124"/>
      <c r="SKB33" s="124"/>
      <c r="SKC33" s="124"/>
      <c r="SKD33" s="124"/>
      <c r="SKE33" s="124"/>
      <c r="SKF33" s="124"/>
      <c r="SKG33" s="124"/>
      <c r="SKH33" s="124"/>
      <c r="SKI33" s="124"/>
      <c r="SKJ33" s="124"/>
      <c r="SKK33" s="124"/>
      <c r="SKL33" s="124"/>
      <c r="SKM33" s="124"/>
      <c r="SKN33" s="124"/>
      <c r="SKO33" s="124"/>
      <c r="SKP33" s="124"/>
      <c r="SKQ33" s="124"/>
      <c r="SKR33" s="124"/>
      <c r="SKS33" s="124"/>
      <c r="SKT33" s="124"/>
      <c r="SKU33" s="124"/>
      <c r="SKV33" s="124"/>
      <c r="SKW33" s="124"/>
      <c r="SKX33" s="124"/>
      <c r="SKY33" s="124"/>
      <c r="SKZ33" s="124"/>
      <c r="SLA33" s="124"/>
      <c r="SLB33" s="124"/>
      <c r="SLC33" s="124"/>
      <c r="SLD33" s="124"/>
      <c r="SLE33" s="124"/>
      <c r="SLF33" s="124"/>
      <c r="SLG33" s="124"/>
      <c r="SLH33" s="124"/>
      <c r="SLI33" s="124"/>
      <c r="SLJ33" s="124"/>
      <c r="SLK33" s="124"/>
      <c r="SLL33" s="124"/>
      <c r="SLM33" s="124"/>
      <c r="SLN33" s="124"/>
      <c r="SLO33" s="124"/>
      <c r="SLP33" s="124"/>
      <c r="SLQ33" s="124"/>
      <c r="SLR33" s="124"/>
      <c r="SLS33" s="124"/>
      <c r="SLT33" s="124"/>
      <c r="SLU33" s="124"/>
      <c r="SLV33" s="124"/>
      <c r="SLW33" s="124"/>
      <c r="SLX33" s="124"/>
      <c r="SLY33" s="124"/>
      <c r="SLZ33" s="124"/>
      <c r="SMA33" s="124"/>
      <c r="SMB33" s="124"/>
      <c r="SMC33" s="124"/>
      <c r="SMD33" s="124"/>
      <c r="SME33" s="124"/>
      <c r="SMF33" s="124"/>
      <c r="SMG33" s="124"/>
      <c r="SMH33" s="124"/>
      <c r="SMI33" s="124"/>
      <c r="SMJ33" s="124"/>
      <c r="SMK33" s="124"/>
      <c r="SML33" s="124"/>
      <c r="SMM33" s="124"/>
      <c r="SMN33" s="124"/>
      <c r="SMO33" s="124"/>
      <c r="SMP33" s="124"/>
      <c r="SMQ33" s="124"/>
      <c r="SMR33" s="124"/>
      <c r="SMS33" s="124"/>
      <c r="SMT33" s="124"/>
      <c r="SMU33" s="124"/>
      <c r="SMV33" s="124"/>
      <c r="SMW33" s="124"/>
      <c r="SMX33" s="124"/>
      <c r="SMY33" s="124"/>
      <c r="SMZ33" s="124"/>
      <c r="SNA33" s="124"/>
      <c r="SNB33" s="124"/>
      <c r="SNC33" s="124"/>
      <c r="SND33" s="124"/>
      <c r="SNE33" s="124"/>
      <c r="SNF33" s="124"/>
      <c r="SNG33" s="124"/>
      <c r="SNH33" s="124"/>
      <c r="SNI33" s="124"/>
      <c r="SNJ33" s="124"/>
      <c r="SNK33" s="124"/>
      <c r="SNL33" s="124"/>
      <c r="SNM33" s="124"/>
      <c r="SNN33" s="124"/>
      <c r="SNO33" s="124"/>
      <c r="SNP33" s="124"/>
      <c r="SNQ33" s="124"/>
      <c r="SNR33" s="124"/>
      <c r="SNS33" s="124"/>
      <c r="SNT33" s="124"/>
      <c r="SNU33" s="124"/>
      <c r="SNV33" s="124"/>
      <c r="SNW33" s="124"/>
      <c r="SNX33" s="124"/>
      <c r="SNY33" s="124"/>
      <c r="SNZ33" s="124"/>
      <c r="SOA33" s="124"/>
      <c r="SOB33" s="124"/>
      <c r="SOC33" s="124"/>
      <c r="SOD33" s="124"/>
      <c r="SOE33" s="124"/>
      <c r="SOF33" s="124"/>
      <c r="SOG33" s="124"/>
      <c r="SOH33" s="124"/>
      <c r="SOI33" s="124"/>
      <c r="SOJ33" s="124"/>
      <c r="SOK33" s="124"/>
      <c r="SOL33" s="124"/>
      <c r="SOM33" s="124"/>
      <c r="SON33" s="124"/>
      <c r="SOO33" s="124"/>
      <c r="SOP33" s="124"/>
      <c r="SOQ33" s="124"/>
      <c r="SOR33" s="124"/>
      <c r="SOS33" s="124"/>
      <c r="SOT33" s="124"/>
      <c r="SOU33" s="124"/>
      <c r="SOV33" s="124"/>
      <c r="SOW33" s="124"/>
      <c r="SOX33" s="124"/>
      <c r="SOY33" s="124"/>
      <c r="SOZ33" s="124"/>
      <c r="SPA33" s="124"/>
      <c r="SPB33" s="124"/>
      <c r="SPC33" s="124"/>
      <c r="SPD33" s="124"/>
      <c r="SPE33" s="124"/>
      <c r="SPF33" s="124"/>
      <c r="SPG33" s="124"/>
      <c r="SPH33" s="124"/>
      <c r="SPI33" s="124"/>
      <c r="SPJ33" s="124"/>
      <c r="SPK33" s="124"/>
      <c r="SPL33" s="124"/>
      <c r="SPM33" s="124"/>
      <c r="SPN33" s="124"/>
      <c r="SPO33" s="124"/>
      <c r="SPP33" s="124"/>
      <c r="SPQ33" s="124"/>
      <c r="SPR33" s="124"/>
      <c r="SPS33" s="124"/>
      <c r="SPT33" s="124"/>
      <c r="SPU33" s="124"/>
      <c r="SPV33" s="124"/>
      <c r="SPW33" s="124"/>
      <c r="SPX33" s="124"/>
      <c r="SPY33" s="124"/>
      <c r="SPZ33" s="124"/>
      <c r="SQA33" s="124"/>
      <c r="SQB33" s="124"/>
      <c r="SQC33" s="124"/>
      <c r="SQD33" s="124"/>
      <c r="SQE33" s="124"/>
      <c r="SQF33" s="124"/>
      <c r="SQG33" s="124"/>
      <c r="SQH33" s="124"/>
      <c r="SQI33" s="124"/>
      <c r="SQJ33" s="124"/>
      <c r="SQK33" s="124"/>
      <c r="SQL33" s="124"/>
      <c r="SQM33" s="124"/>
      <c r="SQN33" s="124"/>
      <c r="SQO33" s="124"/>
      <c r="SQP33" s="124"/>
      <c r="SQQ33" s="124"/>
      <c r="SQR33" s="124"/>
      <c r="SQS33" s="124"/>
      <c r="SQT33" s="124"/>
      <c r="SQU33" s="124"/>
      <c r="SQV33" s="124"/>
      <c r="SQW33" s="124"/>
      <c r="SQX33" s="124"/>
      <c r="SQY33" s="124"/>
      <c r="SQZ33" s="124"/>
      <c r="SRA33" s="124"/>
      <c r="SRB33" s="124"/>
      <c r="SRC33" s="124"/>
      <c r="SRD33" s="124"/>
      <c r="SRE33" s="124"/>
      <c r="SRF33" s="124"/>
      <c r="SRG33" s="124"/>
      <c r="SRH33" s="124"/>
      <c r="SRI33" s="124"/>
      <c r="SRJ33" s="124"/>
      <c r="SRK33" s="124"/>
      <c r="SRL33" s="124"/>
      <c r="SRM33" s="124"/>
      <c r="SRN33" s="124"/>
      <c r="SRO33" s="124"/>
      <c r="SRP33" s="124"/>
      <c r="SRQ33" s="124"/>
      <c r="SRR33" s="124"/>
      <c r="SRS33" s="124"/>
      <c r="SRT33" s="124"/>
      <c r="SRU33" s="124"/>
      <c r="SRV33" s="124"/>
      <c r="SRW33" s="124"/>
      <c r="SRX33" s="124"/>
      <c r="SRY33" s="124"/>
      <c r="SRZ33" s="124"/>
      <c r="SSA33" s="124"/>
      <c r="SSB33" s="124"/>
      <c r="SSC33" s="124"/>
      <c r="SSD33" s="124"/>
      <c r="SSE33" s="124"/>
      <c r="SSF33" s="124"/>
      <c r="SSG33" s="124"/>
      <c r="SSH33" s="124"/>
      <c r="SSI33" s="124"/>
      <c r="SSJ33" s="124"/>
      <c r="SSK33" s="124"/>
      <c r="SSL33" s="124"/>
      <c r="SSM33" s="124"/>
      <c r="SSN33" s="124"/>
      <c r="SSO33" s="124"/>
      <c r="SSP33" s="124"/>
      <c r="SSQ33" s="124"/>
      <c r="SSR33" s="124"/>
      <c r="SSS33" s="124"/>
      <c r="SST33" s="124"/>
      <c r="SSU33" s="124"/>
      <c r="SSV33" s="124"/>
      <c r="SSW33" s="124"/>
      <c r="SSX33" s="124"/>
      <c r="SSY33" s="124"/>
      <c r="SSZ33" s="124"/>
      <c r="STA33" s="124"/>
      <c r="STB33" s="124"/>
      <c r="STC33" s="124"/>
      <c r="STD33" s="124"/>
      <c r="STE33" s="124"/>
      <c r="STF33" s="124"/>
      <c r="STG33" s="124"/>
      <c r="STH33" s="124"/>
      <c r="STI33" s="124"/>
      <c r="STJ33" s="124"/>
      <c r="STK33" s="124"/>
      <c r="STL33" s="124"/>
      <c r="STM33" s="124"/>
      <c r="STN33" s="124"/>
      <c r="STO33" s="124"/>
      <c r="STP33" s="124"/>
      <c r="STQ33" s="124"/>
      <c r="STR33" s="124"/>
      <c r="STS33" s="124"/>
      <c r="STT33" s="124"/>
      <c r="STU33" s="124"/>
      <c r="STV33" s="124"/>
      <c r="STW33" s="124"/>
      <c r="STX33" s="124"/>
      <c r="STY33" s="124"/>
      <c r="STZ33" s="124"/>
      <c r="SUA33" s="124"/>
      <c r="SUB33" s="124"/>
      <c r="SUC33" s="124"/>
      <c r="SUD33" s="124"/>
      <c r="SUE33" s="124"/>
      <c r="SUF33" s="124"/>
      <c r="SUG33" s="124"/>
      <c r="SUH33" s="124"/>
      <c r="SUI33" s="124"/>
      <c r="SUJ33" s="124"/>
      <c r="SUK33" s="124"/>
      <c r="SUL33" s="124"/>
      <c r="SUM33" s="124"/>
      <c r="SUN33" s="124"/>
      <c r="SUO33" s="124"/>
      <c r="SUP33" s="124"/>
      <c r="SUQ33" s="124"/>
      <c r="SUR33" s="124"/>
      <c r="SUS33" s="124"/>
      <c r="SUT33" s="124"/>
      <c r="SUU33" s="124"/>
      <c r="SUV33" s="124"/>
      <c r="SUW33" s="124"/>
      <c r="SUX33" s="124"/>
      <c r="SUY33" s="124"/>
      <c r="SUZ33" s="124"/>
      <c r="SVA33" s="124"/>
      <c r="SVB33" s="124"/>
      <c r="SVC33" s="124"/>
      <c r="SVD33" s="124"/>
      <c r="SVE33" s="124"/>
      <c r="SVF33" s="124"/>
      <c r="SVG33" s="124"/>
      <c r="SVH33" s="124"/>
      <c r="SVI33" s="124"/>
      <c r="SVJ33" s="124"/>
      <c r="SVK33" s="124"/>
      <c r="SVL33" s="124"/>
      <c r="SVM33" s="124"/>
      <c r="SVN33" s="124"/>
      <c r="SVO33" s="124"/>
      <c r="SVP33" s="124"/>
      <c r="SVQ33" s="124"/>
      <c r="SVR33" s="124"/>
      <c r="SVS33" s="124"/>
      <c r="SVT33" s="124"/>
      <c r="SVU33" s="124"/>
      <c r="SVV33" s="124"/>
      <c r="SVW33" s="124"/>
      <c r="SVX33" s="124"/>
      <c r="SVY33" s="124"/>
      <c r="SVZ33" s="124"/>
      <c r="SWA33" s="124"/>
      <c r="SWB33" s="124"/>
      <c r="SWC33" s="124"/>
      <c r="SWD33" s="124"/>
      <c r="SWE33" s="124"/>
      <c r="SWF33" s="124"/>
      <c r="SWG33" s="124"/>
      <c r="SWH33" s="124"/>
      <c r="SWI33" s="124"/>
      <c r="SWJ33" s="124"/>
      <c r="SWK33" s="124"/>
      <c r="SWL33" s="124"/>
      <c r="SWM33" s="124"/>
      <c r="SWN33" s="124"/>
      <c r="SWO33" s="124"/>
      <c r="SWP33" s="124"/>
      <c r="SWQ33" s="124"/>
      <c r="SWR33" s="124"/>
      <c r="SWS33" s="124"/>
      <c r="SWT33" s="124"/>
      <c r="SWU33" s="124"/>
      <c r="SWV33" s="124"/>
      <c r="SWW33" s="124"/>
      <c r="SWX33" s="124"/>
      <c r="SWY33" s="124"/>
      <c r="SWZ33" s="124"/>
      <c r="SXA33" s="124"/>
      <c r="SXB33" s="124"/>
      <c r="SXC33" s="124"/>
      <c r="SXD33" s="124"/>
      <c r="SXE33" s="124"/>
      <c r="SXF33" s="124"/>
      <c r="SXG33" s="124"/>
      <c r="SXH33" s="124"/>
      <c r="SXI33" s="124"/>
      <c r="SXJ33" s="124"/>
      <c r="SXK33" s="124"/>
      <c r="SXL33" s="124"/>
      <c r="SXM33" s="124"/>
      <c r="SXN33" s="124"/>
      <c r="SXO33" s="124"/>
      <c r="SXP33" s="124"/>
      <c r="SXQ33" s="124"/>
      <c r="SXR33" s="124"/>
      <c r="SXS33" s="124"/>
      <c r="SXT33" s="124"/>
      <c r="SXU33" s="124"/>
      <c r="SXV33" s="124"/>
      <c r="SXW33" s="124"/>
      <c r="SXX33" s="124"/>
      <c r="SXY33" s="124"/>
      <c r="SXZ33" s="124"/>
      <c r="SYA33" s="124"/>
      <c r="SYB33" s="124"/>
      <c r="SYC33" s="124"/>
      <c r="SYD33" s="124"/>
      <c r="SYE33" s="124"/>
      <c r="SYF33" s="124"/>
      <c r="SYG33" s="124"/>
      <c r="SYH33" s="124"/>
      <c r="SYI33" s="124"/>
      <c r="SYJ33" s="124"/>
      <c r="SYK33" s="124"/>
      <c r="SYL33" s="124"/>
      <c r="SYM33" s="124"/>
      <c r="SYN33" s="124"/>
      <c r="SYO33" s="124"/>
      <c r="SYP33" s="124"/>
      <c r="SYQ33" s="124"/>
      <c r="SYR33" s="124"/>
      <c r="SYS33" s="124"/>
      <c r="SYT33" s="124"/>
      <c r="SYU33" s="124"/>
      <c r="SYV33" s="124"/>
      <c r="SYW33" s="124"/>
      <c r="SYX33" s="124"/>
      <c r="SYY33" s="124"/>
      <c r="SYZ33" s="124"/>
      <c r="SZA33" s="124"/>
      <c r="SZB33" s="124"/>
      <c r="SZC33" s="124"/>
      <c r="SZD33" s="124"/>
      <c r="SZE33" s="124"/>
      <c r="SZF33" s="124"/>
      <c r="SZG33" s="124"/>
      <c r="SZH33" s="124"/>
      <c r="SZI33" s="124"/>
      <c r="SZJ33" s="124"/>
      <c r="SZK33" s="124"/>
      <c r="SZL33" s="124"/>
      <c r="SZM33" s="124"/>
      <c r="SZN33" s="124"/>
      <c r="SZO33" s="124"/>
      <c r="SZP33" s="124"/>
      <c r="SZQ33" s="124"/>
      <c r="SZR33" s="124"/>
      <c r="SZS33" s="124"/>
      <c r="SZT33" s="124"/>
      <c r="SZU33" s="124"/>
      <c r="SZV33" s="124"/>
      <c r="SZW33" s="124"/>
      <c r="SZX33" s="124"/>
      <c r="SZY33" s="124"/>
      <c r="SZZ33" s="124"/>
      <c r="TAA33" s="124"/>
      <c r="TAB33" s="124"/>
      <c r="TAC33" s="124"/>
      <c r="TAD33" s="124"/>
      <c r="TAE33" s="124"/>
      <c r="TAF33" s="124"/>
      <c r="TAG33" s="124"/>
      <c r="TAH33" s="124"/>
      <c r="TAI33" s="124"/>
      <c r="TAJ33" s="124"/>
      <c r="TAK33" s="124"/>
      <c r="TAL33" s="124"/>
      <c r="TAM33" s="124"/>
      <c r="TAN33" s="124"/>
      <c r="TAO33" s="124"/>
      <c r="TAP33" s="124"/>
      <c r="TAQ33" s="124"/>
      <c r="TAR33" s="124"/>
      <c r="TAS33" s="124"/>
      <c r="TAT33" s="124"/>
      <c r="TAU33" s="124"/>
      <c r="TAV33" s="124"/>
      <c r="TAW33" s="124"/>
      <c r="TAX33" s="124"/>
      <c r="TAY33" s="124"/>
      <c r="TAZ33" s="124"/>
      <c r="TBA33" s="124"/>
      <c r="TBB33" s="124"/>
      <c r="TBC33" s="124"/>
      <c r="TBD33" s="124"/>
      <c r="TBE33" s="124"/>
      <c r="TBF33" s="124"/>
      <c r="TBG33" s="124"/>
      <c r="TBH33" s="124"/>
      <c r="TBI33" s="124"/>
      <c r="TBJ33" s="124"/>
      <c r="TBK33" s="124"/>
      <c r="TBL33" s="124"/>
      <c r="TBM33" s="124"/>
      <c r="TBN33" s="124"/>
      <c r="TBO33" s="124"/>
      <c r="TBP33" s="124"/>
      <c r="TBQ33" s="124"/>
      <c r="TBR33" s="124"/>
      <c r="TBS33" s="124"/>
      <c r="TBT33" s="124"/>
      <c r="TBU33" s="124"/>
      <c r="TBV33" s="124"/>
      <c r="TBW33" s="124"/>
      <c r="TBX33" s="124"/>
      <c r="TBY33" s="124"/>
      <c r="TBZ33" s="124"/>
      <c r="TCA33" s="124"/>
      <c r="TCB33" s="124"/>
      <c r="TCC33" s="124"/>
      <c r="TCD33" s="124"/>
      <c r="TCE33" s="124"/>
      <c r="TCF33" s="124"/>
      <c r="TCG33" s="124"/>
      <c r="TCH33" s="124"/>
      <c r="TCI33" s="124"/>
      <c r="TCJ33" s="124"/>
      <c r="TCK33" s="124"/>
      <c r="TCL33" s="124"/>
      <c r="TCM33" s="124"/>
      <c r="TCN33" s="124"/>
      <c r="TCO33" s="124"/>
      <c r="TCP33" s="124"/>
      <c r="TCQ33" s="124"/>
      <c r="TCR33" s="124"/>
      <c r="TCS33" s="124"/>
      <c r="TCT33" s="124"/>
      <c r="TCU33" s="124"/>
      <c r="TCV33" s="124"/>
      <c r="TCW33" s="124"/>
      <c r="TCX33" s="124"/>
      <c r="TCY33" s="124"/>
      <c r="TCZ33" s="124"/>
      <c r="TDA33" s="124"/>
      <c r="TDB33" s="124"/>
      <c r="TDC33" s="124"/>
      <c r="TDD33" s="124"/>
      <c r="TDE33" s="124"/>
      <c r="TDF33" s="124"/>
      <c r="TDG33" s="124"/>
      <c r="TDH33" s="124"/>
      <c r="TDI33" s="124"/>
      <c r="TDJ33" s="124"/>
      <c r="TDK33" s="124"/>
      <c r="TDL33" s="124"/>
      <c r="TDM33" s="124"/>
      <c r="TDN33" s="124"/>
      <c r="TDO33" s="124"/>
      <c r="TDP33" s="124"/>
      <c r="TDQ33" s="124"/>
      <c r="TDR33" s="124"/>
      <c r="TDS33" s="124"/>
      <c r="TDT33" s="124"/>
      <c r="TDU33" s="124"/>
      <c r="TDV33" s="124"/>
      <c r="TDW33" s="124"/>
      <c r="TDX33" s="124"/>
      <c r="TDY33" s="124"/>
      <c r="TDZ33" s="124"/>
      <c r="TEA33" s="124"/>
      <c r="TEB33" s="124"/>
      <c r="TEC33" s="124"/>
      <c r="TED33" s="124"/>
      <c r="TEE33" s="124"/>
      <c r="TEF33" s="124"/>
      <c r="TEG33" s="124"/>
      <c r="TEH33" s="124"/>
      <c r="TEI33" s="124"/>
      <c r="TEJ33" s="124"/>
      <c r="TEK33" s="124"/>
      <c r="TEL33" s="124"/>
      <c r="TEM33" s="124"/>
      <c r="TEN33" s="124"/>
      <c r="TEO33" s="124"/>
      <c r="TEP33" s="124"/>
      <c r="TEQ33" s="124"/>
      <c r="TER33" s="124"/>
      <c r="TES33" s="124"/>
      <c r="TET33" s="124"/>
      <c r="TEU33" s="124"/>
      <c r="TEV33" s="124"/>
      <c r="TEW33" s="124"/>
      <c r="TEX33" s="124"/>
      <c r="TEY33" s="124"/>
      <c r="TEZ33" s="124"/>
      <c r="TFA33" s="124"/>
      <c r="TFB33" s="124"/>
      <c r="TFC33" s="124"/>
      <c r="TFD33" s="124"/>
      <c r="TFE33" s="124"/>
      <c r="TFF33" s="124"/>
      <c r="TFG33" s="124"/>
      <c r="TFH33" s="124"/>
      <c r="TFI33" s="124"/>
      <c r="TFJ33" s="124"/>
      <c r="TFK33" s="124"/>
      <c r="TFL33" s="124"/>
      <c r="TFM33" s="124"/>
      <c r="TFN33" s="124"/>
      <c r="TFO33" s="124"/>
      <c r="TFP33" s="124"/>
      <c r="TFQ33" s="124"/>
      <c r="TFR33" s="124"/>
      <c r="TFS33" s="124"/>
      <c r="TFT33" s="124"/>
      <c r="TFU33" s="124"/>
      <c r="TFV33" s="124"/>
      <c r="TFW33" s="124"/>
      <c r="TFX33" s="124"/>
      <c r="TFY33" s="124"/>
      <c r="TFZ33" s="124"/>
      <c r="TGA33" s="124"/>
      <c r="TGB33" s="124"/>
      <c r="TGC33" s="124"/>
      <c r="TGD33" s="124"/>
      <c r="TGE33" s="124"/>
      <c r="TGF33" s="124"/>
      <c r="TGG33" s="124"/>
      <c r="TGH33" s="124"/>
      <c r="TGI33" s="124"/>
      <c r="TGJ33" s="124"/>
      <c r="TGK33" s="124"/>
      <c r="TGL33" s="124"/>
      <c r="TGM33" s="124"/>
      <c r="TGN33" s="124"/>
      <c r="TGO33" s="124"/>
      <c r="TGP33" s="124"/>
      <c r="TGQ33" s="124"/>
      <c r="TGR33" s="124"/>
      <c r="TGS33" s="124"/>
      <c r="TGT33" s="124"/>
      <c r="TGU33" s="124"/>
      <c r="TGV33" s="124"/>
      <c r="TGW33" s="124"/>
      <c r="TGX33" s="124"/>
      <c r="TGY33" s="124"/>
      <c r="TGZ33" s="124"/>
      <c r="THA33" s="124"/>
      <c r="THB33" s="124"/>
      <c r="THC33" s="124"/>
      <c r="THD33" s="124"/>
      <c r="THE33" s="124"/>
      <c r="THF33" s="124"/>
      <c r="THG33" s="124"/>
      <c r="THH33" s="124"/>
      <c r="THI33" s="124"/>
      <c r="THJ33" s="124"/>
      <c r="THK33" s="124"/>
      <c r="THL33" s="124"/>
      <c r="THM33" s="124"/>
      <c r="THN33" s="124"/>
      <c r="THO33" s="124"/>
      <c r="THP33" s="124"/>
      <c r="THQ33" s="124"/>
      <c r="THR33" s="124"/>
      <c r="THS33" s="124"/>
      <c r="THT33" s="124"/>
      <c r="THU33" s="124"/>
      <c r="THV33" s="124"/>
      <c r="THW33" s="124"/>
      <c r="THX33" s="124"/>
      <c r="THY33" s="124"/>
      <c r="THZ33" s="124"/>
      <c r="TIA33" s="124"/>
      <c r="TIB33" s="124"/>
      <c r="TIC33" s="124"/>
      <c r="TID33" s="124"/>
      <c r="TIE33" s="124"/>
      <c r="TIF33" s="124"/>
      <c r="TIG33" s="124"/>
      <c r="TIH33" s="124"/>
      <c r="TII33" s="124"/>
      <c r="TIJ33" s="124"/>
      <c r="TIK33" s="124"/>
      <c r="TIL33" s="124"/>
      <c r="TIM33" s="124"/>
      <c r="TIN33" s="124"/>
      <c r="TIO33" s="124"/>
      <c r="TIP33" s="124"/>
      <c r="TIQ33" s="124"/>
      <c r="TIR33" s="124"/>
      <c r="TIS33" s="124"/>
      <c r="TIT33" s="124"/>
      <c r="TIU33" s="124"/>
      <c r="TIV33" s="124"/>
      <c r="TIW33" s="124"/>
      <c r="TIX33" s="124"/>
      <c r="TIY33" s="124"/>
      <c r="TIZ33" s="124"/>
      <c r="TJA33" s="124"/>
      <c r="TJB33" s="124"/>
      <c r="TJC33" s="124"/>
      <c r="TJD33" s="124"/>
      <c r="TJE33" s="124"/>
      <c r="TJF33" s="124"/>
      <c r="TJG33" s="124"/>
      <c r="TJH33" s="124"/>
      <c r="TJI33" s="124"/>
      <c r="TJJ33" s="124"/>
      <c r="TJK33" s="124"/>
      <c r="TJL33" s="124"/>
      <c r="TJM33" s="124"/>
      <c r="TJN33" s="124"/>
      <c r="TJO33" s="124"/>
      <c r="TJP33" s="124"/>
      <c r="TJQ33" s="124"/>
      <c r="TJR33" s="124"/>
      <c r="TJS33" s="124"/>
      <c r="TJT33" s="124"/>
      <c r="TJU33" s="124"/>
      <c r="TJV33" s="124"/>
      <c r="TJW33" s="124"/>
      <c r="TJX33" s="124"/>
      <c r="TJY33" s="124"/>
      <c r="TJZ33" s="124"/>
      <c r="TKA33" s="124"/>
      <c r="TKB33" s="124"/>
      <c r="TKC33" s="124"/>
      <c r="TKD33" s="124"/>
      <c r="TKE33" s="124"/>
      <c r="TKF33" s="124"/>
      <c r="TKG33" s="124"/>
      <c r="TKH33" s="124"/>
      <c r="TKI33" s="124"/>
      <c r="TKJ33" s="124"/>
      <c r="TKK33" s="124"/>
      <c r="TKL33" s="124"/>
      <c r="TKM33" s="124"/>
      <c r="TKN33" s="124"/>
      <c r="TKO33" s="124"/>
      <c r="TKP33" s="124"/>
      <c r="TKQ33" s="124"/>
      <c r="TKR33" s="124"/>
      <c r="TKS33" s="124"/>
      <c r="TKT33" s="124"/>
      <c r="TKU33" s="124"/>
      <c r="TKV33" s="124"/>
      <c r="TKW33" s="124"/>
      <c r="TKX33" s="124"/>
      <c r="TKY33" s="124"/>
      <c r="TKZ33" s="124"/>
      <c r="TLA33" s="124"/>
      <c r="TLB33" s="124"/>
      <c r="TLC33" s="124"/>
      <c r="TLD33" s="124"/>
      <c r="TLE33" s="124"/>
      <c r="TLF33" s="124"/>
      <c r="TLG33" s="124"/>
      <c r="TLH33" s="124"/>
      <c r="TLI33" s="124"/>
      <c r="TLJ33" s="124"/>
      <c r="TLK33" s="124"/>
      <c r="TLL33" s="124"/>
      <c r="TLM33" s="124"/>
      <c r="TLN33" s="124"/>
      <c r="TLO33" s="124"/>
      <c r="TLP33" s="124"/>
      <c r="TLQ33" s="124"/>
      <c r="TLR33" s="124"/>
      <c r="TLS33" s="124"/>
      <c r="TLT33" s="124"/>
      <c r="TLU33" s="124"/>
      <c r="TLV33" s="124"/>
      <c r="TLW33" s="124"/>
      <c r="TLX33" s="124"/>
      <c r="TLY33" s="124"/>
      <c r="TLZ33" s="124"/>
      <c r="TMA33" s="124"/>
      <c r="TMB33" s="124"/>
      <c r="TMC33" s="124"/>
      <c r="TMD33" s="124"/>
      <c r="TME33" s="124"/>
      <c r="TMF33" s="124"/>
      <c r="TMG33" s="124"/>
      <c r="TMH33" s="124"/>
      <c r="TMI33" s="124"/>
      <c r="TMJ33" s="124"/>
      <c r="TMK33" s="124"/>
      <c r="TML33" s="124"/>
      <c r="TMM33" s="124"/>
      <c r="TMN33" s="124"/>
      <c r="TMO33" s="124"/>
      <c r="TMP33" s="124"/>
      <c r="TMQ33" s="124"/>
      <c r="TMR33" s="124"/>
      <c r="TMS33" s="124"/>
      <c r="TMT33" s="124"/>
      <c r="TMU33" s="124"/>
      <c r="TMV33" s="124"/>
      <c r="TMW33" s="124"/>
      <c r="TMX33" s="124"/>
      <c r="TMY33" s="124"/>
      <c r="TMZ33" s="124"/>
      <c r="TNA33" s="124"/>
      <c r="TNB33" s="124"/>
      <c r="TNC33" s="124"/>
      <c r="TND33" s="124"/>
      <c r="TNE33" s="124"/>
      <c r="TNF33" s="124"/>
      <c r="TNG33" s="124"/>
      <c r="TNH33" s="124"/>
      <c r="TNI33" s="124"/>
      <c r="TNJ33" s="124"/>
      <c r="TNK33" s="124"/>
      <c r="TNL33" s="124"/>
      <c r="TNM33" s="124"/>
      <c r="TNN33" s="124"/>
      <c r="TNO33" s="124"/>
      <c r="TNP33" s="124"/>
      <c r="TNQ33" s="124"/>
      <c r="TNR33" s="124"/>
      <c r="TNS33" s="124"/>
      <c r="TNT33" s="124"/>
      <c r="TNU33" s="124"/>
      <c r="TNV33" s="124"/>
      <c r="TNW33" s="124"/>
      <c r="TNX33" s="124"/>
      <c r="TNY33" s="124"/>
      <c r="TNZ33" s="124"/>
      <c r="TOA33" s="124"/>
      <c r="TOB33" s="124"/>
      <c r="TOC33" s="124"/>
      <c r="TOD33" s="124"/>
      <c r="TOE33" s="124"/>
      <c r="TOF33" s="124"/>
      <c r="TOG33" s="124"/>
      <c r="TOH33" s="124"/>
      <c r="TOI33" s="124"/>
      <c r="TOJ33" s="124"/>
      <c r="TOK33" s="124"/>
      <c r="TOL33" s="124"/>
      <c r="TOM33" s="124"/>
      <c r="TON33" s="124"/>
      <c r="TOO33" s="124"/>
      <c r="TOP33" s="124"/>
      <c r="TOQ33" s="124"/>
      <c r="TOR33" s="124"/>
      <c r="TOS33" s="124"/>
      <c r="TOT33" s="124"/>
      <c r="TOU33" s="124"/>
      <c r="TOV33" s="124"/>
      <c r="TOW33" s="124"/>
      <c r="TOX33" s="124"/>
      <c r="TOY33" s="124"/>
      <c r="TOZ33" s="124"/>
      <c r="TPA33" s="124"/>
      <c r="TPB33" s="124"/>
      <c r="TPC33" s="124"/>
      <c r="TPD33" s="124"/>
      <c r="TPE33" s="124"/>
      <c r="TPF33" s="124"/>
      <c r="TPG33" s="124"/>
      <c r="TPH33" s="124"/>
      <c r="TPI33" s="124"/>
      <c r="TPJ33" s="124"/>
      <c r="TPK33" s="124"/>
      <c r="TPL33" s="124"/>
      <c r="TPM33" s="124"/>
      <c r="TPN33" s="124"/>
      <c r="TPO33" s="124"/>
      <c r="TPP33" s="124"/>
      <c r="TPQ33" s="124"/>
      <c r="TPR33" s="124"/>
      <c r="TPS33" s="124"/>
      <c r="TPT33" s="124"/>
      <c r="TPU33" s="124"/>
      <c r="TPV33" s="124"/>
      <c r="TPW33" s="124"/>
      <c r="TPX33" s="124"/>
      <c r="TPY33" s="124"/>
      <c r="TPZ33" s="124"/>
      <c r="TQA33" s="124"/>
      <c r="TQB33" s="124"/>
      <c r="TQC33" s="124"/>
      <c r="TQD33" s="124"/>
      <c r="TQE33" s="124"/>
      <c r="TQF33" s="124"/>
      <c r="TQG33" s="124"/>
      <c r="TQH33" s="124"/>
      <c r="TQI33" s="124"/>
      <c r="TQJ33" s="124"/>
      <c r="TQK33" s="124"/>
      <c r="TQL33" s="124"/>
      <c r="TQM33" s="124"/>
      <c r="TQN33" s="124"/>
      <c r="TQO33" s="124"/>
      <c r="TQP33" s="124"/>
      <c r="TQQ33" s="124"/>
      <c r="TQR33" s="124"/>
      <c r="TQS33" s="124"/>
      <c r="TQT33" s="124"/>
      <c r="TQU33" s="124"/>
      <c r="TQV33" s="124"/>
      <c r="TQW33" s="124"/>
      <c r="TQX33" s="124"/>
      <c r="TQY33" s="124"/>
      <c r="TQZ33" s="124"/>
      <c r="TRA33" s="124"/>
      <c r="TRB33" s="124"/>
      <c r="TRC33" s="124"/>
      <c r="TRD33" s="124"/>
      <c r="TRE33" s="124"/>
      <c r="TRF33" s="124"/>
      <c r="TRG33" s="124"/>
      <c r="TRH33" s="124"/>
      <c r="TRI33" s="124"/>
      <c r="TRJ33" s="124"/>
      <c r="TRK33" s="124"/>
      <c r="TRL33" s="124"/>
      <c r="TRM33" s="124"/>
      <c r="TRN33" s="124"/>
      <c r="TRO33" s="124"/>
      <c r="TRP33" s="124"/>
      <c r="TRQ33" s="124"/>
      <c r="TRR33" s="124"/>
      <c r="TRS33" s="124"/>
      <c r="TRT33" s="124"/>
      <c r="TRU33" s="124"/>
      <c r="TRV33" s="124"/>
      <c r="TRW33" s="124"/>
      <c r="TRX33" s="124"/>
      <c r="TRY33" s="124"/>
      <c r="TRZ33" s="124"/>
      <c r="TSA33" s="124"/>
      <c r="TSB33" s="124"/>
      <c r="TSC33" s="124"/>
      <c r="TSD33" s="124"/>
      <c r="TSE33" s="124"/>
      <c r="TSF33" s="124"/>
      <c r="TSG33" s="124"/>
      <c r="TSH33" s="124"/>
      <c r="TSI33" s="124"/>
      <c r="TSJ33" s="124"/>
      <c r="TSK33" s="124"/>
      <c r="TSL33" s="124"/>
      <c r="TSM33" s="124"/>
      <c r="TSN33" s="124"/>
      <c r="TSO33" s="124"/>
      <c r="TSP33" s="124"/>
      <c r="TSQ33" s="124"/>
      <c r="TSR33" s="124"/>
      <c r="TSS33" s="124"/>
      <c r="TST33" s="124"/>
      <c r="TSU33" s="124"/>
      <c r="TSV33" s="124"/>
      <c r="TSW33" s="124"/>
      <c r="TSX33" s="124"/>
      <c r="TSY33" s="124"/>
      <c r="TSZ33" s="124"/>
      <c r="TTA33" s="124"/>
      <c r="TTB33" s="124"/>
      <c r="TTC33" s="124"/>
      <c r="TTD33" s="124"/>
      <c r="TTE33" s="124"/>
      <c r="TTF33" s="124"/>
      <c r="TTG33" s="124"/>
      <c r="TTH33" s="124"/>
      <c r="TTI33" s="124"/>
      <c r="TTJ33" s="124"/>
      <c r="TTK33" s="124"/>
      <c r="TTL33" s="124"/>
      <c r="TTM33" s="124"/>
      <c r="TTN33" s="124"/>
      <c r="TTO33" s="124"/>
      <c r="TTP33" s="124"/>
      <c r="TTQ33" s="124"/>
      <c r="TTR33" s="124"/>
      <c r="TTS33" s="124"/>
      <c r="TTT33" s="124"/>
      <c r="TTU33" s="124"/>
      <c r="TTV33" s="124"/>
      <c r="TTW33" s="124"/>
      <c r="TTX33" s="124"/>
      <c r="TTY33" s="124"/>
      <c r="TTZ33" s="124"/>
      <c r="TUA33" s="124"/>
      <c r="TUB33" s="124"/>
      <c r="TUC33" s="124"/>
      <c r="TUD33" s="124"/>
      <c r="TUE33" s="124"/>
      <c r="TUF33" s="124"/>
      <c r="TUG33" s="124"/>
      <c r="TUH33" s="124"/>
      <c r="TUI33" s="124"/>
      <c r="TUJ33" s="124"/>
      <c r="TUK33" s="124"/>
      <c r="TUL33" s="124"/>
      <c r="TUM33" s="124"/>
      <c r="TUN33" s="124"/>
      <c r="TUO33" s="124"/>
      <c r="TUP33" s="124"/>
      <c r="TUQ33" s="124"/>
      <c r="TUR33" s="124"/>
      <c r="TUS33" s="124"/>
      <c r="TUT33" s="124"/>
      <c r="TUU33" s="124"/>
      <c r="TUV33" s="124"/>
      <c r="TUW33" s="124"/>
      <c r="TUX33" s="124"/>
      <c r="TUY33" s="124"/>
      <c r="TUZ33" s="124"/>
      <c r="TVA33" s="124"/>
      <c r="TVB33" s="124"/>
      <c r="TVC33" s="124"/>
      <c r="TVD33" s="124"/>
      <c r="TVE33" s="124"/>
      <c r="TVF33" s="124"/>
      <c r="TVG33" s="124"/>
      <c r="TVH33" s="124"/>
      <c r="TVI33" s="124"/>
      <c r="TVJ33" s="124"/>
      <c r="TVK33" s="124"/>
      <c r="TVL33" s="124"/>
      <c r="TVM33" s="124"/>
      <c r="TVN33" s="124"/>
      <c r="TVO33" s="124"/>
      <c r="TVP33" s="124"/>
      <c r="TVQ33" s="124"/>
      <c r="TVR33" s="124"/>
      <c r="TVS33" s="124"/>
      <c r="TVT33" s="124"/>
      <c r="TVU33" s="124"/>
      <c r="TVV33" s="124"/>
      <c r="TVW33" s="124"/>
      <c r="TVX33" s="124"/>
      <c r="TVY33" s="124"/>
      <c r="TVZ33" s="124"/>
      <c r="TWA33" s="124"/>
      <c r="TWB33" s="124"/>
      <c r="TWC33" s="124"/>
      <c r="TWD33" s="124"/>
      <c r="TWE33" s="124"/>
      <c r="TWF33" s="124"/>
      <c r="TWG33" s="124"/>
      <c r="TWH33" s="124"/>
      <c r="TWI33" s="124"/>
      <c r="TWJ33" s="124"/>
      <c r="TWK33" s="124"/>
      <c r="TWL33" s="124"/>
      <c r="TWM33" s="124"/>
      <c r="TWN33" s="124"/>
      <c r="TWO33" s="124"/>
      <c r="TWP33" s="124"/>
      <c r="TWQ33" s="124"/>
      <c r="TWR33" s="124"/>
      <c r="TWS33" s="124"/>
      <c r="TWT33" s="124"/>
      <c r="TWU33" s="124"/>
      <c r="TWV33" s="124"/>
      <c r="TWW33" s="124"/>
      <c r="TWX33" s="124"/>
      <c r="TWY33" s="124"/>
      <c r="TWZ33" s="124"/>
      <c r="TXA33" s="124"/>
      <c r="TXB33" s="124"/>
      <c r="TXC33" s="124"/>
      <c r="TXD33" s="124"/>
      <c r="TXE33" s="124"/>
      <c r="TXF33" s="124"/>
      <c r="TXG33" s="124"/>
      <c r="TXH33" s="124"/>
      <c r="TXI33" s="124"/>
      <c r="TXJ33" s="124"/>
      <c r="TXK33" s="124"/>
      <c r="TXL33" s="124"/>
      <c r="TXM33" s="124"/>
      <c r="TXN33" s="124"/>
      <c r="TXO33" s="124"/>
      <c r="TXP33" s="124"/>
      <c r="TXQ33" s="124"/>
      <c r="TXR33" s="124"/>
      <c r="TXS33" s="124"/>
      <c r="TXT33" s="124"/>
      <c r="TXU33" s="124"/>
      <c r="TXV33" s="124"/>
      <c r="TXW33" s="124"/>
      <c r="TXX33" s="124"/>
      <c r="TXY33" s="124"/>
      <c r="TXZ33" s="124"/>
      <c r="TYA33" s="124"/>
      <c r="TYB33" s="124"/>
      <c r="TYC33" s="124"/>
      <c r="TYD33" s="124"/>
      <c r="TYE33" s="124"/>
      <c r="TYF33" s="124"/>
      <c r="TYG33" s="124"/>
      <c r="TYH33" s="124"/>
      <c r="TYI33" s="124"/>
      <c r="TYJ33" s="124"/>
      <c r="TYK33" s="124"/>
      <c r="TYL33" s="124"/>
      <c r="TYM33" s="124"/>
      <c r="TYN33" s="124"/>
      <c r="TYO33" s="124"/>
      <c r="TYP33" s="124"/>
      <c r="TYQ33" s="124"/>
      <c r="TYR33" s="124"/>
      <c r="TYS33" s="124"/>
      <c r="TYT33" s="124"/>
      <c r="TYU33" s="124"/>
      <c r="TYV33" s="124"/>
      <c r="TYW33" s="124"/>
      <c r="TYX33" s="124"/>
      <c r="TYY33" s="124"/>
      <c r="TYZ33" s="124"/>
      <c r="TZA33" s="124"/>
      <c r="TZB33" s="124"/>
      <c r="TZC33" s="124"/>
      <c r="TZD33" s="124"/>
      <c r="TZE33" s="124"/>
      <c r="TZF33" s="124"/>
      <c r="TZG33" s="124"/>
      <c r="TZH33" s="124"/>
      <c r="TZI33" s="124"/>
      <c r="TZJ33" s="124"/>
      <c r="TZK33" s="124"/>
      <c r="TZL33" s="124"/>
      <c r="TZM33" s="124"/>
      <c r="TZN33" s="124"/>
      <c r="TZO33" s="124"/>
      <c r="TZP33" s="124"/>
      <c r="TZQ33" s="124"/>
      <c r="TZR33" s="124"/>
      <c r="TZS33" s="124"/>
      <c r="TZT33" s="124"/>
      <c r="TZU33" s="124"/>
      <c r="TZV33" s="124"/>
      <c r="TZW33" s="124"/>
      <c r="TZX33" s="124"/>
      <c r="TZY33" s="124"/>
      <c r="TZZ33" s="124"/>
      <c r="UAA33" s="124"/>
      <c r="UAB33" s="124"/>
      <c r="UAC33" s="124"/>
      <c r="UAD33" s="124"/>
      <c r="UAE33" s="124"/>
      <c r="UAF33" s="124"/>
      <c r="UAG33" s="124"/>
      <c r="UAH33" s="124"/>
      <c r="UAI33" s="124"/>
      <c r="UAJ33" s="124"/>
      <c r="UAK33" s="124"/>
      <c r="UAL33" s="124"/>
      <c r="UAM33" s="124"/>
      <c r="UAN33" s="124"/>
      <c r="UAO33" s="124"/>
      <c r="UAP33" s="124"/>
      <c r="UAQ33" s="124"/>
      <c r="UAR33" s="124"/>
      <c r="UAS33" s="124"/>
      <c r="UAT33" s="124"/>
      <c r="UAU33" s="124"/>
      <c r="UAV33" s="124"/>
      <c r="UAW33" s="124"/>
      <c r="UAX33" s="124"/>
      <c r="UAY33" s="124"/>
      <c r="UAZ33" s="124"/>
      <c r="UBA33" s="124"/>
      <c r="UBB33" s="124"/>
      <c r="UBC33" s="124"/>
      <c r="UBD33" s="124"/>
      <c r="UBE33" s="124"/>
      <c r="UBF33" s="124"/>
      <c r="UBG33" s="124"/>
      <c r="UBH33" s="124"/>
      <c r="UBI33" s="124"/>
      <c r="UBJ33" s="124"/>
      <c r="UBK33" s="124"/>
      <c r="UBL33" s="124"/>
      <c r="UBM33" s="124"/>
      <c r="UBN33" s="124"/>
      <c r="UBO33" s="124"/>
      <c r="UBP33" s="124"/>
      <c r="UBQ33" s="124"/>
      <c r="UBR33" s="124"/>
      <c r="UBS33" s="124"/>
      <c r="UBT33" s="124"/>
      <c r="UBU33" s="124"/>
      <c r="UBV33" s="124"/>
      <c r="UBW33" s="124"/>
      <c r="UBX33" s="124"/>
      <c r="UBY33" s="124"/>
      <c r="UBZ33" s="124"/>
      <c r="UCA33" s="124"/>
      <c r="UCB33" s="124"/>
      <c r="UCC33" s="124"/>
      <c r="UCD33" s="124"/>
      <c r="UCE33" s="124"/>
      <c r="UCF33" s="124"/>
      <c r="UCG33" s="124"/>
      <c r="UCH33" s="124"/>
      <c r="UCI33" s="124"/>
      <c r="UCJ33" s="124"/>
      <c r="UCK33" s="124"/>
      <c r="UCL33" s="124"/>
      <c r="UCM33" s="124"/>
      <c r="UCN33" s="124"/>
      <c r="UCO33" s="124"/>
      <c r="UCP33" s="124"/>
      <c r="UCQ33" s="124"/>
      <c r="UCR33" s="124"/>
      <c r="UCS33" s="124"/>
      <c r="UCT33" s="124"/>
      <c r="UCU33" s="124"/>
      <c r="UCV33" s="124"/>
      <c r="UCW33" s="124"/>
      <c r="UCX33" s="124"/>
      <c r="UCY33" s="124"/>
      <c r="UCZ33" s="124"/>
      <c r="UDA33" s="124"/>
      <c r="UDB33" s="124"/>
      <c r="UDC33" s="124"/>
      <c r="UDD33" s="124"/>
      <c r="UDE33" s="124"/>
      <c r="UDF33" s="124"/>
      <c r="UDG33" s="124"/>
      <c r="UDH33" s="124"/>
      <c r="UDI33" s="124"/>
      <c r="UDJ33" s="124"/>
      <c r="UDK33" s="124"/>
      <c r="UDL33" s="124"/>
      <c r="UDM33" s="124"/>
      <c r="UDN33" s="124"/>
      <c r="UDO33" s="124"/>
      <c r="UDP33" s="124"/>
      <c r="UDQ33" s="124"/>
      <c r="UDR33" s="124"/>
      <c r="UDS33" s="124"/>
      <c r="UDT33" s="124"/>
      <c r="UDU33" s="124"/>
      <c r="UDV33" s="124"/>
      <c r="UDW33" s="124"/>
      <c r="UDX33" s="124"/>
      <c r="UDY33" s="124"/>
      <c r="UDZ33" s="124"/>
      <c r="UEA33" s="124"/>
      <c r="UEB33" s="124"/>
      <c r="UEC33" s="124"/>
      <c r="UED33" s="124"/>
      <c r="UEE33" s="124"/>
      <c r="UEF33" s="124"/>
      <c r="UEG33" s="124"/>
      <c r="UEH33" s="124"/>
      <c r="UEI33" s="124"/>
      <c r="UEJ33" s="124"/>
      <c r="UEK33" s="124"/>
      <c r="UEL33" s="124"/>
      <c r="UEM33" s="124"/>
      <c r="UEN33" s="124"/>
      <c r="UEO33" s="124"/>
      <c r="UEP33" s="124"/>
      <c r="UEQ33" s="124"/>
      <c r="UER33" s="124"/>
      <c r="UES33" s="124"/>
      <c r="UET33" s="124"/>
      <c r="UEU33" s="124"/>
      <c r="UEV33" s="124"/>
      <c r="UEW33" s="124"/>
      <c r="UEX33" s="124"/>
      <c r="UEY33" s="124"/>
      <c r="UEZ33" s="124"/>
      <c r="UFA33" s="124"/>
      <c r="UFB33" s="124"/>
      <c r="UFC33" s="124"/>
      <c r="UFD33" s="124"/>
      <c r="UFE33" s="124"/>
      <c r="UFF33" s="124"/>
      <c r="UFG33" s="124"/>
      <c r="UFH33" s="124"/>
      <c r="UFI33" s="124"/>
      <c r="UFJ33" s="124"/>
      <c r="UFK33" s="124"/>
      <c r="UFL33" s="124"/>
      <c r="UFM33" s="124"/>
      <c r="UFN33" s="124"/>
      <c r="UFO33" s="124"/>
      <c r="UFP33" s="124"/>
      <c r="UFQ33" s="124"/>
      <c r="UFR33" s="124"/>
      <c r="UFS33" s="124"/>
      <c r="UFT33" s="124"/>
      <c r="UFU33" s="124"/>
      <c r="UFV33" s="124"/>
      <c r="UFW33" s="124"/>
      <c r="UFX33" s="124"/>
      <c r="UFY33" s="124"/>
      <c r="UFZ33" s="124"/>
      <c r="UGA33" s="124"/>
      <c r="UGB33" s="124"/>
      <c r="UGC33" s="124"/>
      <c r="UGD33" s="124"/>
      <c r="UGE33" s="124"/>
      <c r="UGF33" s="124"/>
      <c r="UGG33" s="124"/>
      <c r="UGH33" s="124"/>
      <c r="UGI33" s="124"/>
      <c r="UGJ33" s="124"/>
      <c r="UGK33" s="124"/>
      <c r="UGL33" s="124"/>
      <c r="UGM33" s="124"/>
      <c r="UGN33" s="124"/>
      <c r="UGO33" s="124"/>
      <c r="UGP33" s="124"/>
      <c r="UGQ33" s="124"/>
      <c r="UGR33" s="124"/>
      <c r="UGS33" s="124"/>
      <c r="UGT33" s="124"/>
      <c r="UGU33" s="124"/>
      <c r="UGV33" s="124"/>
      <c r="UGW33" s="124"/>
      <c r="UGX33" s="124"/>
      <c r="UGY33" s="124"/>
      <c r="UGZ33" s="124"/>
      <c r="UHA33" s="124"/>
      <c r="UHB33" s="124"/>
      <c r="UHC33" s="124"/>
      <c r="UHD33" s="124"/>
      <c r="UHE33" s="124"/>
      <c r="UHF33" s="124"/>
      <c r="UHG33" s="124"/>
      <c r="UHH33" s="124"/>
      <c r="UHI33" s="124"/>
      <c r="UHJ33" s="124"/>
      <c r="UHK33" s="124"/>
      <c r="UHL33" s="124"/>
      <c r="UHM33" s="124"/>
      <c r="UHN33" s="124"/>
      <c r="UHO33" s="124"/>
      <c r="UHP33" s="124"/>
      <c r="UHQ33" s="124"/>
      <c r="UHR33" s="124"/>
      <c r="UHS33" s="124"/>
      <c r="UHT33" s="124"/>
      <c r="UHU33" s="124"/>
      <c r="UHV33" s="124"/>
      <c r="UHW33" s="124"/>
      <c r="UHX33" s="124"/>
      <c r="UHY33" s="124"/>
      <c r="UHZ33" s="124"/>
      <c r="UIA33" s="124"/>
      <c r="UIB33" s="124"/>
      <c r="UIC33" s="124"/>
      <c r="UID33" s="124"/>
      <c r="UIE33" s="124"/>
      <c r="UIF33" s="124"/>
      <c r="UIG33" s="124"/>
      <c r="UIH33" s="124"/>
      <c r="UII33" s="124"/>
      <c r="UIJ33" s="124"/>
      <c r="UIK33" s="124"/>
      <c r="UIL33" s="124"/>
      <c r="UIM33" s="124"/>
      <c r="UIN33" s="124"/>
      <c r="UIO33" s="124"/>
      <c r="UIP33" s="124"/>
      <c r="UIQ33" s="124"/>
      <c r="UIR33" s="124"/>
      <c r="UIS33" s="124"/>
      <c r="UIT33" s="124"/>
      <c r="UIU33" s="124"/>
      <c r="UIV33" s="124"/>
      <c r="UIW33" s="124"/>
      <c r="UIX33" s="124"/>
      <c r="UIY33" s="124"/>
      <c r="UIZ33" s="124"/>
      <c r="UJA33" s="124"/>
      <c r="UJB33" s="124"/>
      <c r="UJC33" s="124"/>
      <c r="UJD33" s="124"/>
      <c r="UJE33" s="124"/>
      <c r="UJF33" s="124"/>
      <c r="UJG33" s="124"/>
      <c r="UJH33" s="124"/>
      <c r="UJI33" s="124"/>
      <c r="UJJ33" s="124"/>
      <c r="UJK33" s="124"/>
      <c r="UJL33" s="124"/>
      <c r="UJM33" s="124"/>
      <c r="UJN33" s="124"/>
      <c r="UJO33" s="124"/>
      <c r="UJP33" s="124"/>
      <c r="UJQ33" s="124"/>
      <c r="UJR33" s="124"/>
      <c r="UJS33" s="124"/>
      <c r="UJT33" s="124"/>
      <c r="UJU33" s="124"/>
      <c r="UJV33" s="124"/>
      <c r="UJW33" s="124"/>
      <c r="UJX33" s="124"/>
      <c r="UJY33" s="124"/>
      <c r="UJZ33" s="124"/>
      <c r="UKA33" s="124"/>
      <c r="UKB33" s="124"/>
      <c r="UKC33" s="124"/>
      <c r="UKD33" s="124"/>
      <c r="UKE33" s="124"/>
      <c r="UKF33" s="124"/>
      <c r="UKG33" s="124"/>
      <c r="UKH33" s="124"/>
      <c r="UKI33" s="124"/>
      <c r="UKJ33" s="124"/>
      <c r="UKK33" s="124"/>
      <c r="UKL33" s="124"/>
      <c r="UKM33" s="124"/>
      <c r="UKN33" s="124"/>
      <c r="UKO33" s="124"/>
      <c r="UKP33" s="124"/>
      <c r="UKQ33" s="124"/>
      <c r="UKR33" s="124"/>
      <c r="UKS33" s="124"/>
      <c r="UKT33" s="124"/>
      <c r="UKU33" s="124"/>
      <c r="UKV33" s="124"/>
      <c r="UKW33" s="124"/>
      <c r="UKX33" s="124"/>
      <c r="UKY33" s="124"/>
      <c r="UKZ33" s="124"/>
      <c r="ULA33" s="124"/>
      <c r="ULB33" s="124"/>
      <c r="ULC33" s="124"/>
      <c r="ULD33" s="124"/>
      <c r="ULE33" s="124"/>
      <c r="ULF33" s="124"/>
      <c r="ULG33" s="124"/>
      <c r="ULH33" s="124"/>
      <c r="ULI33" s="124"/>
      <c r="ULJ33" s="124"/>
      <c r="ULK33" s="124"/>
      <c r="ULL33" s="124"/>
      <c r="ULM33" s="124"/>
      <c r="ULN33" s="124"/>
      <c r="ULO33" s="124"/>
      <c r="ULP33" s="124"/>
      <c r="ULQ33" s="124"/>
      <c r="ULR33" s="124"/>
      <c r="ULS33" s="124"/>
      <c r="ULT33" s="124"/>
      <c r="ULU33" s="124"/>
      <c r="ULV33" s="124"/>
      <c r="ULW33" s="124"/>
      <c r="ULX33" s="124"/>
      <c r="ULY33" s="124"/>
      <c r="ULZ33" s="124"/>
      <c r="UMA33" s="124"/>
      <c r="UMB33" s="124"/>
      <c r="UMC33" s="124"/>
      <c r="UMD33" s="124"/>
      <c r="UME33" s="124"/>
      <c r="UMF33" s="124"/>
      <c r="UMG33" s="124"/>
      <c r="UMH33" s="124"/>
      <c r="UMI33" s="124"/>
      <c r="UMJ33" s="124"/>
      <c r="UMK33" s="124"/>
      <c r="UML33" s="124"/>
      <c r="UMM33" s="124"/>
      <c r="UMN33" s="124"/>
      <c r="UMO33" s="124"/>
      <c r="UMP33" s="124"/>
      <c r="UMQ33" s="124"/>
      <c r="UMR33" s="124"/>
      <c r="UMS33" s="124"/>
      <c r="UMT33" s="124"/>
      <c r="UMU33" s="124"/>
      <c r="UMV33" s="124"/>
      <c r="UMW33" s="124"/>
      <c r="UMX33" s="124"/>
      <c r="UMY33" s="124"/>
      <c r="UMZ33" s="124"/>
      <c r="UNA33" s="124"/>
      <c r="UNB33" s="124"/>
      <c r="UNC33" s="124"/>
      <c r="UND33" s="124"/>
      <c r="UNE33" s="124"/>
      <c r="UNF33" s="124"/>
      <c r="UNG33" s="124"/>
      <c r="UNH33" s="124"/>
      <c r="UNI33" s="124"/>
      <c r="UNJ33" s="124"/>
      <c r="UNK33" s="124"/>
      <c r="UNL33" s="124"/>
      <c r="UNM33" s="124"/>
      <c r="UNN33" s="124"/>
      <c r="UNO33" s="124"/>
      <c r="UNP33" s="124"/>
      <c r="UNQ33" s="124"/>
      <c r="UNR33" s="124"/>
      <c r="UNS33" s="124"/>
      <c r="UNT33" s="124"/>
      <c r="UNU33" s="124"/>
      <c r="UNV33" s="124"/>
      <c r="UNW33" s="124"/>
      <c r="UNX33" s="124"/>
      <c r="UNY33" s="124"/>
      <c r="UNZ33" s="124"/>
      <c r="UOA33" s="124"/>
      <c r="UOB33" s="124"/>
      <c r="UOC33" s="124"/>
      <c r="UOD33" s="124"/>
      <c r="UOE33" s="124"/>
      <c r="UOF33" s="124"/>
      <c r="UOG33" s="124"/>
      <c r="UOH33" s="124"/>
      <c r="UOI33" s="124"/>
      <c r="UOJ33" s="124"/>
      <c r="UOK33" s="124"/>
      <c r="UOL33" s="124"/>
      <c r="UOM33" s="124"/>
      <c r="UON33" s="124"/>
      <c r="UOO33" s="124"/>
      <c r="UOP33" s="124"/>
      <c r="UOQ33" s="124"/>
      <c r="UOR33" s="124"/>
      <c r="UOS33" s="124"/>
      <c r="UOT33" s="124"/>
      <c r="UOU33" s="124"/>
      <c r="UOV33" s="124"/>
      <c r="UOW33" s="124"/>
      <c r="UOX33" s="124"/>
      <c r="UOY33" s="124"/>
      <c r="UOZ33" s="124"/>
      <c r="UPA33" s="124"/>
      <c r="UPB33" s="124"/>
      <c r="UPC33" s="124"/>
      <c r="UPD33" s="124"/>
      <c r="UPE33" s="124"/>
      <c r="UPF33" s="124"/>
      <c r="UPG33" s="124"/>
      <c r="UPH33" s="124"/>
      <c r="UPI33" s="124"/>
      <c r="UPJ33" s="124"/>
      <c r="UPK33" s="124"/>
      <c r="UPL33" s="124"/>
      <c r="UPM33" s="124"/>
      <c r="UPN33" s="124"/>
      <c r="UPO33" s="124"/>
      <c r="UPP33" s="124"/>
      <c r="UPQ33" s="124"/>
      <c r="UPR33" s="124"/>
      <c r="UPS33" s="124"/>
      <c r="UPT33" s="124"/>
      <c r="UPU33" s="124"/>
      <c r="UPV33" s="124"/>
      <c r="UPW33" s="124"/>
      <c r="UPX33" s="124"/>
      <c r="UPY33" s="124"/>
      <c r="UPZ33" s="124"/>
      <c r="UQA33" s="124"/>
      <c r="UQB33" s="124"/>
      <c r="UQC33" s="124"/>
      <c r="UQD33" s="124"/>
      <c r="UQE33" s="124"/>
      <c r="UQF33" s="124"/>
      <c r="UQG33" s="124"/>
      <c r="UQH33" s="124"/>
      <c r="UQI33" s="124"/>
      <c r="UQJ33" s="124"/>
      <c r="UQK33" s="124"/>
      <c r="UQL33" s="124"/>
      <c r="UQM33" s="124"/>
      <c r="UQN33" s="124"/>
      <c r="UQO33" s="124"/>
      <c r="UQP33" s="124"/>
      <c r="UQQ33" s="124"/>
      <c r="UQR33" s="124"/>
      <c r="UQS33" s="124"/>
      <c r="UQT33" s="124"/>
      <c r="UQU33" s="124"/>
      <c r="UQV33" s="124"/>
      <c r="UQW33" s="124"/>
      <c r="UQX33" s="124"/>
      <c r="UQY33" s="124"/>
      <c r="UQZ33" s="124"/>
      <c r="URA33" s="124"/>
      <c r="URB33" s="124"/>
      <c r="URC33" s="124"/>
      <c r="URD33" s="124"/>
      <c r="URE33" s="124"/>
      <c r="URF33" s="124"/>
      <c r="URG33" s="124"/>
      <c r="URH33" s="124"/>
      <c r="URI33" s="124"/>
      <c r="URJ33" s="124"/>
      <c r="URK33" s="124"/>
      <c r="URL33" s="124"/>
      <c r="URM33" s="124"/>
      <c r="URN33" s="124"/>
      <c r="URO33" s="124"/>
      <c r="URP33" s="124"/>
      <c r="URQ33" s="124"/>
      <c r="URR33" s="124"/>
      <c r="URS33" s="124"/>
      <c r="URT33" s="124"/>
      <c r="URU33" s="124"/>
      <c r="URV33" s="124"/>
      <c r="URW33" s="124"/>
      <c r="URX33" s="124"/>
      <c r="URY33" s="124"/>
      <c r="URZ33" s="124"/>
      <c r="USA33" s="124"/>
      <c r="USB33" s="124"/>
      <c r="USC33" s="124"/>
      <c r="USD33" s="124"/>
      <c r="USE33" s="124"/>
      <c r="USF33" s="124"/>
      <c r="USG33" s="124"/>
      <c r="USH33" s="124"/>
      <c r="USI33" s="124"/>
      <c r="USJ33" s="124"/>
      <c r="USK33" s="124"/>
      <c r="USL33" s="124"/>
      <c r="USM33" s="124"/>
      <c r="USN33" s="124"/>
      <c r="USO33" s="124"/>
      <c r="USP33" s="124"/>
      <c r="USQ33" s="124"/>
      <c r="USR33" s="124"/>
      <c r="USS33" s="124"/>
      <c r="UST33" s="124"/>
      <c r="USU33" s="124"/>
      <c r="USV33" s="124"/>
      <c r="USW33" s="124"/>
      <c r="USX33" s="124"/>
      <c r="USY33" s="124"/>
      <c r="USZ33" s="124"/>
      <c r="UTA33" s="124"/>
      <c r="UTB33" s="124"/>
      <c r="UTC33" s="124"/>
      <c r="UTD33" s="124"/>
      <c r="UTE33" s="124"/>
      <c r="UTF33" s="124"/>
      <c r="UTG33" s="124"/>
      <c r="UTH33" s="124"/>
      <c r="UTI33" s="124"/>
      <c r="UTJ33" s="124"/>
      <c r="UTK33" s="124"/>
      <c r="UTL33" s="124"/>
      <c r="UTM33" s="124"/>
      <c r="UTN33" s="124"/>
      <c r="UTO33" s="124"/>
      <c r="UTP33" s="124"/>
      <c r="UTQ33" s="124"/>
      <c r="UTR33" s="124"/>
      <c r="UTS33" s="124"/>
      <c r="UTT33" s="124"/>
      <c r="UTU33" s="124"/>
      <c r="UTV33" s="124"/>
      <c r="UTW33" s="124"/>
      <c r="UTX33" s="124"/>
      <c r="UTY33" s="124"/>
      <c r="UTZ33" s="124"/>
      <c r="UUA33" s="124"/>
      <c r="UUB33" s="124"/>
      <c r="UUC33" s="124"/>
      <c r="UUD33" s="124"/>
      <c r="UUE33" s="124"/>
      <c r="UUF33" s="124"/>
      <c r="UUG33" s="124"/>
      <c r="UUH33" s="124"/>
      <c r="UUI33" s="124"/>
      <c r="UUJ33" s="124"/>
      <c r="UUK33" s="124"/>
      <c r="UUL33" s="124"/>
      <c r="UUM33" s="124"/>
      <c r="UUN33" s="124"/>
      <c r="UUO33" s="124"/>
      <c r="UUP33" s="124"/>
      <c r="UUQ33" s="124"/>
      <c r="UUR33" s="124"/>
      <c r="UUS33" s="124"/>
      <c r="UUT33" s="124"/>
      <c r="UUU33" s="124"/>
      <c r="UUV33" s="124"/>
      <c r="UUW33" s="124"/>
      <c r="UUX33" s="124"/>
      <c r="UUY33" s="124"/>
      <c r="UUZ33" s="124"/>
      <c r="UVA33" s="124"/>
      <c r="UVB33" s="124"/>
      <c r="UVC33" s="124"/>
      <c r="UVD33" s="124"/>
      <c r="UVE33" s="124"/>
      <c r="UVF33" s="124"/>
      <c r="UVG33" s="124"/>
      <c r="UVH33" s="124"/>
      <c r="UVI33" s="124"/>
      <c r="UVJ33" s="124"/>
      <c r="UVK33" s="124"/>
      <c r="UVL33" s="124"/>
      <c r="UVM33" s="124"/>
      <c r="UVN33" s="124"/>
      <c r="UVO33" s="124"/>
      <c r="UVP33" s="124"/>
      <c r="UVQ33" s="124"/>
      <c r="UVR33" s="124"/>
      <c r="UVS33" s="124"/>
      <c r="UVT33" s="124"/>
      <c r="UVU33" s="124"/>
      <c r="UVV33" s="124"/>
      <c r="UVW33" s="124"/>
      <c r="UVX33" s="124"/>
      <c r="UVY33" s="124"/>
      <c r="UVZ33" s="124"/>
      <c r="UWA33" s="124"/>
      <c r="UWB33" s="124"/>
      <c r="UWC33" s="124"/>
      <c r="UWD33" s="124"/>
      <c r="UWE33" s="124"/>
      <c r="UWF33" s="124"/>
      <c r="UWG33" s="124"/>
      <c r="UWH33" s="124"/>
      <c r="UWI33" s="124"/>
      <c r="UWJ33" s="124"/>
      <c r="UWK33" s="124"/>
      <c r="UWL33" s="124"/>
      <c r="UWM33" s="124"/>
      <c r="UWN33" s="124"/>
      <c r="UWO33" s="124"/>
      <c r="UWP33" s="124"/>
      <c r="UWQ33" s="124"/>
      <c r="UWR33" s="124"/>
      <c r="UWS33" s="124"/>
      <c r="UWT33" s="124"/>
      <c r="UWU33" s="124"/>
      <c r="UWV33" s="124"/>
      <c r="UWW33" s="124"/>
      <c r="UWX33" s="124"/>
      <c r="UWY33" s="124"/>
      <c r="UWZ33" s="124"/>
      <c r="UXA33" s="124"/>
      <c r="UXB33" s="124"/>
      <c r="UXC33" s="124"/>
      <c r="UXD33" s="124"/>
      <c r="UXE33" s="124"/>
      <c r="UXF33" s="124"/>
      <c r="UXG33" s="124"/>
      <c r="UXH33" s="124"/>
      <c r="UXI33" s="124"/>
      <c r="UXJ33" s="124"/>
      <c r="UXK33" s="124"/>
      <c r="UXL33" s="124"/>
      <c r="UXM33" s="124"/>
      <c r="UXN33" s="124"/>
      <c r="UXO33" s="124"/>
      <c r="UXP33" s="124"/>
      <c r="UXQ33" s="124"/>
      <c r="UXR33" s="124"/>
      <c r="UXS33" s="124"/>
      <c r="UXT33" s="124"/>
      <c r="UXU33" s="124"/>
      <c r="UXV33" s="124"/>
      <c r="UXW33" s="124"/>
      <c r="UXX33" s="124"/>
      <c r="UXY33" s="124"/>
      <c r="UXZ33" s="124"/>
      <c r="UYA33" s="124"/>
      <c r="UYB33" s="124"/>
      <c r="UYC33" s="124"/>
      <c r="UYD33" s="124"/>
      <c r="UYE33" s="124"/>
      <c r="UYF33" s="124"/>
      <c r="UYG33" s="124"/>
      <c r="UYH33" s="124"/>
      <c r="UYI33" s="124"/>
      <c r="UYJ33" s="124"/>
      <c r="UYK33" s="124"/>
      <c r="UYL33" s="124"/>
      <c r="UYM33" s="124"/>
      <c r="UYN33" s="124"/>
      <c r="UYO33" s="124"/>
      <c r="UYP33" s="124"/>
      <c r="UYQ33" s="124"/>
      <c r="UYR33" s="124"/>
      <c r="UYS33" s="124"/>
      <c r="UYT33" s="124"/>
      <c r="UYU33" s="124"/>
      <c r="UYV33" s="124"/>
      <c r="UYW33" s="124"/>
      <c r="UYX33" s="124"/>
      <c r="UYY33" s="124"/>
      <c r="UYZ33" s="124"/>
      <c r="UZA33" s="124"/>
      <c r="UZB33" s="124"/>
      <c r="UZC33" s="124"/>
      <c r="UZD33" s="124"/>
      <c r="UZE33" s="124"/>
      <c r="UZF33" s="124"/>
      <c r="UZG33" s="124"/>
      <c r="UZH33" s="124"/>
      <c r="UZI33" s="124"/>
      <c r="UZJ33" s="124"/>
      <c r="UZK33" s="124"/>
      <c r="UZL33" s="124"/>
      <c r="UZM33" s="124"/>
      <c r="UZN33" s="124"/>
      <c r="UZO33" s="124"/>
      <c r="UZP33" s="124"/>
      <c r="UZQ33" s="124"/>
      <c r="UZR33" s="124"/>
      <c r="UZS33" s="124"/>
      <c r="UZT33" s="124"/>
      <c r="UZU33" s="124"/>
      <c r="UZV33" s="124"/>
      <c r="UZW33" s="124"/>
      <c r="UZX33" s="124"/>
      <c r="UZY33" s="124"/>
      <c r="UZZ33" s="124"/>
      <c r="VAA33" s="124"/>
      <c r="VAB33" s="124"/>
      <c r="VAC33" s="124"/>
      <c r="VAD33" s="124"/>
      <c r="VAE33" s="124"/>
      <c r="VAF33" s="124"/>
      <c r="VAG33" s="124"/>
      <c r="VAH33" s="124"/>
      <c r="VAI33" s="124"/>
      <c r="VAJ33" s="124"/>
      <c r="VAK33" s="124"/>
      <c r="VAL33" s="124"/>
      <c r="VAM33" s="124"/>
      <c r="VAN33" s="124"/>
      <c r="VAO33" s="124"/>
      <c r="VAP33" s="124"/>
      <c r="VAQ33" s="124"/>
      <c r="VAR33" s="124"/>
      <c r="VAS33" s="124"/>
      <c r="VAT33" s="124"/>
      <c r="VAU33" s="124"/>
      <c r="VAV33" s="124"/>
      <c r="VAW33" s="124"/>
      <c r="VAX33" s="124"/>
      <c r="VAY33" s="124"/>
      <c r="VAZ33" s="124"/>
      <c r="VBA33" s="124"/>
      <c r="VBB33" s="124"/>
      <c r="VBC33" s="124"/>
      <c r="VBD33" s="124"/>
      <c r="VBE33" s="124"/>
      <c r="VBF33" s="124"/>
      <c r="VBG33" s="124"/>
      <c r="VBH33" s="124"/>
      <c r="VBI33" s="124"/>
      <c r="VBJ33" s="124"/>
      <c r="VBK33" s="124"/>
      <c r="VBL33" s="124"/>
      <c r="VBM33" s="124"/>
      <c r="VBN33" s="124"/>
      <c r="VBO33" s="124"/>
      <c r="VBP33" s="124"/>
      <c r="VBQ33" s="124"/>
      <c r="VBR33" s="124"/>
      <c r="VBS33" s="124"/>
      <c r="VBT33" s="124"/>
      <c r="VBU33" s="124"/>
      <c r="VBV33" s="124"/>
      <c r="VBW33" s="124"/>
      <c r="VBX33" s="124"/>
      <c r="VBY33" s="124"/>
      <c r="VBZ33" s="124"/>
      <c r="VCA33" s="124"/>
      <c r="VCB33" s="124"/>
      <c r="VCC33" s="124"/>
      <c r="VCD33" s="124"/>
      <c r="VCE33" s="124"/>
      <c r="VCF33" s="124"/>
      <c r="VCG33" s="124"/>
      <c r="VCH33" s="124"/>
      <c r="VCI33" s="124"/>
      <c r="VCJ33" s="124"/>
      <c r="VCK33" s="124"/>
      <c r="VCL33" s="124"/>
      <c r="VCM33" s="124"/>
      <c r="VCN33" s="124"/>
      <c r="VCO33" s="124"/>
      <c r="VCP33" s="124"/>
      <c r="VCQ33" s="124"/>
      <c r="VCR33" s="124"/>
      <c r="VCS33" s="124"/>
      <c r="VCT33" s="124"/>
      <c r="VCU33" s="124"/>
      <c r="VCV33" s="124"/>
      <c r="VCW33" s="124"/>
      <c r="VCX33" s="124"/>
      <c r="VCY33" s="124"/>
      <c r="VCZ33" s="124"/>
      <c r="VDA33" s="124"/>
      <c r="VDB33" s="124"/>
      <c r="VDC33" s="124"/>
      <c r="VDD33" s="124"/>
      <c r="VDE33" s="124"/>
      <c r="VDF33" s="124"/>
      <c r="VDG33" s="124"/>
      <c r="VDH33" s="124"/>
      <c r="VDI33" s="124"/>
      <c r="VDJ33" s="124"/>
      <c r="VDK33" s="124"/>
      <c r="VDL33" s="124"/>
      <c r="VDM33" s="124"/>
      <c r="VDN33" s="124"/>
      <c r="VDO33" s="124"/>
      <c r="VDP33" s="124"/>
      <c r="VDQ33" s="124"/>
      <c r="VDR33" s="124"/>
      <c r="VDS33" s="124"/>
      <c r="VDT33" s="124"/>
      <c r="VDU33" s="124"/>
      <c r="VDV33" s="124"/>
      <c r="VDW33" s="124"/>
      <c r="VDX33" s="124"/>
      <c r="VDY33" s="124"/>
      <c r="VDZ33" s="124"/>
      <c r="VEA33" s="124"/>
      <c r="VEB33" s="124"/>
      <c r="VEC33" s="124"/>
      <c r="VED33" s="124"/>
      <c r="VEE33" s="124"/>
      <c r="VEF33" s="124"/>
      <c r="VEG33" s="124"/>
      <c r="VEH33" s="124"/>
      <c r="VEI33" s="124"/>
      <c r="VEJ33" s="124"/>
      <c r="VEK33" s="124"/>
      <c r="VEL33" s="124"/>
      <c r="VEM33" s="124"/>
      <c r="VEN33" s="124"/>
      <c r="VEO33" s="124"/>
      <c r="VEP33" s="124"/>
      <c r="VEQ33" s="124"/>
      <c r="VER33" s="124"/>
      <c r="VES33" s="124"/>
      <c r="VET33" s="124"/>
      <c r="VEU33" s="124"/>
      <c r="VEV33" s="124"/>
      <c r="VEW33" s="124"/>
      <c r="VEX33" s="124"/>
      <c r="VEY33" s="124"/>
      <c r="VEZ33" s="124"/>
      <c r="VFA33" s="124"/>
      <c r="VFB33" s="124"/>
      <c r="VFC33" s="124"/>
      <c r="VFD33" s="124"/>
      <c r="VFE33" s="124"/>
      <c r="VFF33" s="124"/>
      <c r="VFG33" s="124"/>
      <c r="VFH33" s="124"/>
      <c r="VFI33" s="124"/>
      <c r="VFJ33" s="124"/>
      <c r="VFK33" s="124"/>
      <c r="VFL33" s="124"/>
      <c r="VFM33" s="124"/>
      <c r="VFN33" s="124"/>
      <c r="VFO33" s="124"/>
      <c r="VFP33" s="124"/>
      <c r="VFQ33" s="124"/>
      <c r="VFR33" s="124"/>
      <c r="VFS33" s="124"/>
      <c r="VFT33" s="124"/>
      <c r="VFU33" s="124"/>
      <c r="VFV33" s="124"/>
      <c r="VFW33" s="124"/>
      <c r="VFX33" s="124"/>
      <c r="VFY33" s="124"/>
      <c r="VFZ33" s="124"/>
      <c r="VGA33" s="124"/>
      <c r="VGB33" s="124"/>
      <c r="VGC33" s="124"/>
      <c r="VGD33" s="124"/>
      <c r="VGE33" s="124"/>
      <c r="VGF33" s="124"/>
      <c r="VGG33" s="124"/>
      <c r="VGH33" s="124"/>
      <c r="VGI33" s="124"/>
      <c r="VGJ33" s="124"/>
      <c r="VGK33" s="124"/>
      <c r="VGL33" s="124"/>
      <c r="VGM33" s="124"/>
      <c r="VGN33" s="124"/>
      <c r="VGO33" s="124"/>
      <c r="VGP33" s="124"/>
      <c r="VGQ33" s="124"/>
      <c r="VGR33" s="124"/>
      <c r="VGS33" s="124"/>
      <c r="VGT33" s="124"/>
      <c r="VGU33" s="124"/>
      <c r="VGV33" s="124"/>
      <c r="VGW33" s="124"/>
      <c r="VGX33" s="124"/>
      <c r="VGY33" s="124"/>
      <c r="VGZ33" s="124"/>
      <c r="VHA33" s="124"/>
      <c r="VHB33" s="124"/>
      <c r="VHC33" s="124"/>
      <c r="VHD33" s="124"/>
      <c r="VHE33" s="124"/>
      <c r="VHF33" s="124"/>
      <c r="VHG33" s="124"/>
      <c r="VHH33" s="124"/>
      <c r="VHI33" s="124"/>
      <c r="VHJ33" s="124"/>
      <c r="VHK33" s="124"/>
      <c r="VHL33" s="124"/>
      <c r="VHM33" s="124"/>
      <c r="VHN33" s="124"/>
      <c r="VHO33" s="124"/>
      <c r="VHP33" s="124"/>
      <c r="VHQ33" s="124"/>
      <c r="VHR33" s="124"/>
      <c r="VHS33" s="124"/>
      <c r="VHT33" s="124"/>
      <c r="VHU33" s="124"/>
      <c r="VHV33" s="124"/>
      <c r="VHW33" s="124"/>
      <c r="VHX33" s="124"/>
      <c r="VHY33" s="124"/>
      <c r="VHZ33" s="124"/>
      <c r="VIA33" s="124"/>
      <c r="VIB33" s="124"/>
      <c r="VIC33" s="124"/>
      <c r="VID33" s="124"/>
      <c r="VIE33" s="124"/>
      <c r="VIF33" s="124"/>
      <c r="VIG33" s="124"/>
      <c r="VIH33" s="124"/>
      <c r="VII33" s="124"/>
      <c r="VIJ33" s="124"/>
      <c r="VIK33" s="124"/>
      <c r="VIL33" s="124"/>
      <c r="VIM33" s="124"/>
      <c r="VIN33" s="124"/>
      <c r="VIO33" s="124"/>
      <c r="VIP33" s="124"/>
      <c r="VIQ33" s="124"/>
      <c r="VIR33" s="124"/>
      <c r="VIS33" s="124"/>
      <c r="VIT33" s="124"/>
      <c r="VIU33" s="124"/>
      <c r="VIV33" s="124"/>
      <c r="VIW33" s="124"/>
      <c r="VIX33" s="124"/>
      <c r="VIY33" s="124"/>
      <c r="VIZ33" s="124"/>
      <c r="VJA33" s="124"/>
      <c r="VJB33" s="124"/>
      <c r="VJC33" s="124"/>
      <c r="VJD33" s="124"/>
      <c r="VJE33" s="124"/>
      <c r="VJF33" s="124"/>
      <c r="VJG33" s="124"/>
      <c r="VJH33" s="124"/>
      <c r="VJI33" s="124"/>
      <c r="VJJ33" s="124"/>
      <c r="VJK33" s="124"/>
      <c r="VJL33" s="124"/>
      <c r="VJM33" s="124"/>
      <c r="VJN33" s="124"/>
      <c r="VJO33" s="124"/>
      <c r="VJP33" s="124"/>
      <c r="VJQ33" s="124"/>
      <c r="VJR33" s="124"/>
      <c r="VJS33" s="124"/>
      <c r="VJT33" s="124"/>
      <c r="VJU33" s="124"/>
      <c r="VJV33" s="124"/>
      <c r="VJW33" s="124"/>
      <c r="VJX33" s="124"/>
      <c r="VJY33" s="124"/>
      <c r="VJZ33" s="124"/>
      <c r="VKA33" s="124"/>
      <c r="VKB33" s="124"/>
      <c r="VKC33" s="124"/>
      <c r="VKD33" s="124"/>
      <c r="VKE33" s="124"/>
      <c r="VKF33" s="124"/>
      <c r="VKG33" s="124"/>
      <c r="VKH33" s="124"/>
      <c r="VKI33" s="124"/>
      <c r="VKJ33" s="124"/>
      <c r="VKK33" s="124"/>
      <c r="VKL33" s="124"/>
      <c r="VKM33" s="124"/>
      <c r="VKN33" s="124"/>
      <c r="VKO33" s="124"/>
      <c r="VKP33" s="124"/>
      <c r="VKQ33" s="124"/>
      <c r="VKR33" s="124"/>
      <c r="VKS33" s="124"/>
      <c r="VKT33" s="124"/>
      <c r="VKU33" s="124"/>
      <c r="VKV33" s="124"/>
      <c r="VKW33" s="124"/>
      <c r="VKX33" s="124"/>
      <c r="VKY33" s="124"/>
      <c r="VKZ33" s="124"/>
      <c r="VLA33" s="124"/>
      <c r="VLB33" s="124"/>
      <c r="VLC33" s="124"/>
      <c r="VLD33" s="124"/>
      <c r="VLE33" s="124"/>
      <c r="VLF33" s="124"/>
      <c r="VLG33" s="124"/>
      <c r="VLH33" s="124"/>
      <c r="VLI33" s="124"/>
      <c r="VLJ33" s="124"/>
      <c r="VLK33" s="124"/>
      <c r="VLL33" s="124"/>
      <c r="VLM33" s="124"/>
      <c r="VLN33" s="124"/>
      <c r="VLO33" s="124"/>
      <c r="VLP33" s="124"/>
      <c r="VLQ33" s="124"/>
      <c r="VLR33" s="124"/>
      <c r="VLS33" s="124"/>
      <c r="VLT33" s="124"/>
      <c r="VLU33" s="124"/>
      <c r="VLV33" s="124"/>
      <c r="VLW33" s="124"/>
      <c r="VLX33" s="124"/>
      <c r="VLY33" s="124"/>
      <c r="VLZ33" s="124"/>
      <c r="VMA33" s="124"/>
      <c r="VMB33" s="124"/>
      <c r="VMC33" s="124"/>
      <c r="VMD33" s="124"/>
      <c r="VME33" s="124"/>
      <c r="VMF33" s="124"/>
      <c r="VMG33" s="124"/>
      <c r="VMH33" s="124"/>
      <c r="VMI33" s="124"/>
      <c r="VMJ33" s="124"/>
      <c r="VMK33" s="124"/>
      <c r="VML33" s="124"/>
      <c r="VMM33" s="124"/>
      <c r="VMN33" s="124"/>
      <c r="VMO33" s="124"/>
      <c r="VMP33" s="124"/>
      <c r="VMQ33" s="124"/>
      <c r="VMR33" s="124"/>
      <c r="VMS33" s="124"/>
      <c r="VMT33" s="124"/>
      <c r="VMU33" s="124"/>
      <c r="VMV33" s="124"/>
      <c r="VMW33" s="124"/>
      <c r="VMX33" s="124"/>
      <c r="VMY33" s="124"/>
      <c r="VMZ33" s="124"/>
      <c r="VNA33" s="124"/>
      <c r="VNB33" s="124"/>
      <c r="VNC33" s="124"/>
      <c r="VND33" s="124"/>
      <c r="VNE33" s="124"/>
      <c r="VNF33" s="124"/>
      <c r="VNG33" s="124"/>
      <c r="VNH33" s="124"/>
      <c r="VNI33" s="124"/>
      <c r="VNJ33" s="124"/>
      <c r="VNK33" s="124"/>
      <c r="VNL33" s="124"/>
      <c r="VNM33" s="124"/>
      <c r="VNN33" s="124"/>
      <c r="VNO33" s="124"/>
      <c r="VNP33" s="124"/>
      <c r="VNQ33" s="124"/>
      <c r="VNR33" s="124"/>
      <c r="VNS33" s="124"/>
      <c r="VNT33" s="124"/>
      <c r="VNU33" s="124"/>
      <c r="VNV33" s="124"/>
      <c r="VNW33" s="124"/>
      <c r="VNX33" s="124"/>
      <c r="VNY33" s="124"/>
      <c r="VNZ33" s="124"/>
      <c r="VOA33" s="124"/>
      <c r="VOB33" s="124"/>
      <c r="VOC33" s="124"/>
      <c r="VOD33" s="124"/>
      <c r="VOE33" s="124"/>
      <c r="VOF33" s="124"/>
      <c r="VOG33" s="124"/>
      <c r="VOH33" s="124"/>
      <c r="VOI33" s="124"/>
      <c r="VOJ33" s="124"/>
      <c r="VOK33" s="124"/>
      <c r="VOL33" s="124"/>
      <c r="VOM33" s="124"/>
      <c r="VON33" s="124"/>
      <c r="VOO33" s="124"/>
      <c r="VOP33" s="124"/>
      <c r="VOQ33" s="124"/>
      <c r="VOR33" s="124"/>
      <c r="VOS33" s="124"/>
      <c r="VOT33" s="124"/>
      <c r="VOU33" s="124"/>
      <c r="VOV33" s="124"/>
      <c r="VOW33" s="124"/>
      <c r="VOX33" s="124"/>
      <c r="VOY33" s="124"/>
      <c r="VOZ33" s="124"/>
      <c r="VPA33" s="124"/>
      <c r="VPB33" s="124"/>
      <c r="VPC33" s="124"/>
      <c r="VPD33" s="124"/>
      <c r="VPE33" s="124"/>
      <c r="VPF33" s="124"/>
      <c r="VPG33" s="124"/>
      <c r="VPH33" s="124"/>
      <c r="VPI33" s="124"/>
      <c r="VPJ33" s="124"/>
      <c r="VPK33" s="124"/>
      <c r="VPL33" s="124"/>
      <c r="VPM33" s="124"/>
      <c r="VPN33" s="124"/>
      <c r="VPO33" s="124"/>
      <c r="VPP33" s="124"/>
      <c r="VPQ33" s="124"/>
      <c r="VPR33" s="124"/>
      <c r="VPS33" s="124"/>
      <c r="VPT33" s="124"/>
      <c r="VPU33" s="124"/>
      <c r="VPV33" s="124"/>
      <c r="VPW33" s="124"/>
      <c r="VPX33" s="124"/>
      <c r="VPY33" s="124"/>
      <c r="VPZ33" s="124"/>
      <c r="VQA33" s="124"/>
      <c r="VQB33" s="124"/>
      <c r="VQC33" s="124"/>
      <c r="VQD33" s="124"/>
      <c r="VQE33" s="124"/>
      <c r="VQF33" s="124"/>
      <c r="VQG33" s="124"/>
      <c r="VQH33" s="124"/>
      <c r="VQI33" s="124"/>
      <c r="VQJ33" s="124"/>
      <c r="VQK33" s="124"/>
      <c r="VQL33" s="124"/>
      <c r="VQM33" s="124"/>
      <c r="VQN33" s="124"/>
      <c r="VQO33" s="124"/>
      <c r="VQP33" s="124"/>
      <c r="VQQ33" s="124"/>
      <c r="VQR33" s="124"/>
      <c r="VQS33" s="124"/>
      <c r="VQT33" s="124"/>
      <c r="VQU33" s="124"/>
      <c r="VQV33" s="124"/>
      <c r="VQW33" s="124"/>
      <c r="VQX33" s="124"/>
      <c r="VQY33" s="124"/>
      <c r="VQZ33" s="124"/>
      <c r="VRA33" s="124"/>
      <c r="VRB33" s="124"/>
      <c r="VRC33" s="124"/>
      <c r="VRD33" s="124"/>
      <c r="VRE33" s="124"/>
      <c r="VRF33" s="124"/>
      <c r="VRG33" s="124"/>
      <c r="VRH33" s="124"/>
      <c r="VRI33" s="124"/>
      <c r="VRJ33" s="124"/>
      <c r="VRK33" s="124"/>
      <c r="VRL33" s="124"/>
      <c r="VRM33" s="124"/>
      <c r="VRN33" s="124"/>
      <c r="VRO33" s="124"/>
      <c r="VRP33" s="124"/>
      <c r="VRQ33" s="124"/>
      <c r="VRR33" s="124"/>
      <c r="VRS33" s="124"/>
      <c r="VRT33" s="124"/>
      <c r="VRU33" s="124"/>
      <c r="VRV33" s="124"/>
      <c r="VRW33" s="124"/>
      <c r="VRX33" s="124"/>
      <c r="VRY33" s="124"/>
      <c r="VRZ33" s="124"/>
      <c r="VSA33" s="124"/>
      <c r="VSB33" s="124"/>
      <c r="VSC33" s="124"/>
      <c r="VSD33" s="124"/>
      <c r="VSE33" s="124"/>
      <c r="VSF33" s="124"/>
      <c r="VSG33" s="124"/>
      <c r="VSH33" s="124"/>
      <c r="VSI33" s="124"/>
      <c r="VSJ33" s="124"/>
      <c r="VSK33" s="124"/>
      <c r="VSL33" s="124"/>
      <c r="VSM33" s="124"/>
      <c r="VSN33" s="124"/>
      <c r="VSO33" s="124"/>
      <c r="VSP33" s="124"/>
      <c r="VSQ33" s="124"/>
      <c r="VSR33" s="124"/>
      <c r="VSS33" s="124"/>
      <c r="VST33" s="124"/>
      <c r="VSU33" s="124"/>
      <c r="VSV33" s="124"/>
      <c r="VSW33" s="124"/>
      <c r="VSX33" s="124"/>
      <c r="VSY33" s="124"/>
      <c r="VSZ33" s="124"/>
      <c r="VTA33" s="124"/>
      <c r="VTB33" s="124"/>
      <c r="VTC33" s="124"/>
      <c r="VTD33" s="124"/>
      <c r="VTE33" s="124"/>
      <c r="VTF33" s="124"/>
      <c r="VTG33" s="124"/>
      <c r="VTH33" s="124"/>
      <c r="VTI33" s="124"/>
      <c r="VTJ33" s="124"/>
      <c r="VTK33" s="124"/>
      <c r="VTL33" s="124"/>
      <c r="VTM33" s="124"/>
      <c r="VTN33" s="124"/>
      <c r="VTO33" s="124"/>
      <c r="VTP33" s="124"/>
      <c r="VTQ33" s="124"/>
      <c r="VTR33" s="124"/>
      <c r="VTS33" s="124"/>
      <c r="VTT33" s="124"/>
      <c r="VTU33" s="124"/>
      <c r="VTV33" s="124"/>
      <c r="VTW33" s="124"/>
      <c r="VTX33" s="124"/>
      <c r="VTY33" s="124"/>
      <c r="VTZ33" s="124"/>
      <c r="VUA33" s="124"/>
      <c r="VUB33" s="124"/>
      <c r="VUC33" s="124"/>
      <c r="VUD33" s="124"/>
      <c r="VUE33" s="124"/>
      <c r="VUF33" s="124"/>
      <c r="VUG33" s="124"/>
      <c r="VUH33" s="124"/>
      <c r="VUI33" s="124"/>
      <c r="VUJ33" s="124"/>
      <c r="VUK33" s="124"/>
      <c r="VUL33" s="124"/>
      <c r="VUM33" s="124"/>
      <c r="VUN33" s="124"/>
      <c r="VUO33" s="124"/>
      <c r="VUP33" s="124"/>
      <c r="VUQ33" s="124"/>
      <c r="VUR33" s="124"/>
      <c r="VUS33" s="124"/>
      <c r="VUT33" s="124"/>
      <c r="VUU33" s="124"/>
      <c r="VUV33" s="124"/>
      <c r="VUW33" s="124"/>
      <c r="VUX33" s="124"/>
      <c r="VUY33" s="124"/>
      <c r="VUZ33" s="124"/>
      <c r="VVA33" s="124"/>
      <c r="VVB33" s="124"/>
      <c r="VVC33" s="124"/>
      <c r="VVD33" s="124"/>
      <c r="VVE33" s="124"/>
      <c r="VVF33" s="124"/>
      <c r="VVG33" s="124"/>
      <c r="VVH33" s="124"/>
      <c r="VVI33" s="124"/>
      <c r="VVJ33" s="124"/>
      <c r="VVK33" s="124"/>
      <c r="VVL33" s="124"/>
      <c r="VVM33" s="124"/>
      <c r="VVN33" s="124"/>
      <c r="VVO33" s="124"/>
      <c r="VVP33" s="124"/>
      <c r="VVQ33" s="124"/>
      <c r="VVR33" s="124"/>
      <c r="VVS33" s="124"/>
      <c r="VVT33" s="124"/>
      <c r="VVU33" s="124"/>
      <c r="VVV33" s="124"/>
      <c r="VVW33" s="124"/>
      <c r="VVX33" s="124"/>
      <c r="VVY33" s="124"/>
      <c r="VVZ33" s="124"/>
      <c r="VWA33" s="124"/>
      <c r="VWB33" s="124"/>
      <c r="VWC33" s="124"/>
      <c r="VWD33" s="124"/>
      <c r="VWE33" s="124"/>
      <c r="VWF33" s="124"/>
      <c r="VWG33" s="124"/>
      <c r="VWH33" s="124"/>
      <c r="VWI33" s="124"/>
      <c r="VWJ33" s="124"/>
      <c r="VWK33" s="124"/>
      <c r="VWL33" s="124"/>
      <c r="VWM33" s="124"/>
      <c r="VWN33" s="124"/>
      <c r="VWO33" s="124"/>
      <c r="VWP33" s="124"/>
      <c r="VWQ33" s="124"/>
      <c r="VWR33" s="124"/>
      <c r="VWS33" s="124"/>
      <c r="VWT33" s="124"/>
      <c r="VWU33" s="124"/>
      <c r="VWV33" s="124"/>
      <c r="VWW33" s="124"/>
      <c r="VWX33" s="124"/>
      <c r="VWY33" s="124"/>
      <c r="VWZ33" s="124"/>
      <c r="VXA33" s="124"/>
      <c r="VXB33" s="124"/>
      <c r="VXC33" s="124"/>
      <c r="VXD33" s="124"/>
      <c r="VXE33" s="124"/>
      <c r="VXF33" s="124"/>
      <c r="VXG33" s="124"/>
      <c r="VXH33" s="124"/>
      <c r="VXI33" s="124"/>
      <c r="VXJ33" s="124"/>
      <c r="VXK33" s="124"/>
      <c r="VXL33" s="124"/>
      <c r="VXM33" s="124"/>
      <c r="VXN33" s="124"/>
      <c r="VXO33" s="124"/>
      <c r="VXP33" s="124"/>
      <c r="VXQ33" s="124"/>
      <c r="VXR33" s="124"/>
      <c r="VXS33" s="124"/>
      <c r="VXT33" s="124"/>
      <c r="VXU33" s="124"/>
      <c r="VXV33" s="124"/>
      <c r="VXW33" s="124"/>
      <c r="VXX33" s="124"/>
      <c r="VXY33" s="124"/>
      <c r="VXZ33" s="124"/>
      <c r="VYA33" s="124"/>
      <c r="VYB33" s="124"/>
      <c r="VYC33" s="124"/>
      <c r="VYD33" s="124"/>
      <c r="VYE33" s="124"/>
      <c r="VYF33" s="124"/>
      <c r="VYG33" s="124"/>
      <c r="VYH33" s="124"/>
      <c r="VYI33" s="124"/>
      <c r="VYJ33" s="124"/>
      <c r="VYK33" s="124"/>
      <c r="VYL33" s="124"/>
      <c r="VYM33" s="124"/>
      <c r="VYN33" s="124"/>
      <c r="VYO33" s="124"/>
      <c r="VYP33" s="124"/>
      <c r="VYQ33" s="124"/>
      <c r="VYR33" s="124"/>
      <c r="VYS33" s="124"/>
      <c r="VYT33" s="124"/>
      <c r="VYU33" s="124"/>
      <c r="VYV33" s="124"/>
      <c r="VYW33" s="124"/>
      <c r="VYX33" s="124"/>
      <c r="VYY33" s="124"/>
      <c r="VYZ33" s="124"/>
      <c r="VZA33" s="124"/>
      <c r="VZB33" s="124"/>
      <c r="VZC33" s="124"/>
      <c r="VZD33" s="124"/>
      <c r="VZE33" s="124"/>
      <c r="VZF33" s="124"/>
      <c r="VZG33" s="124"/>
      <c r="VZH33" s="124"/>
      <c r="VZI33" s="124"/>
      <c r="VZJ33" s="124"/>
      <c r="VZK33" s="124"/>
      <c r="VZL33" s="124"/>
      <c r="VZM33" s="124"/>
      <c r="VZN33" s="124"/>
      <c r="VZO33" s="124"/>
      <c r="VZP33" s="124"/>
      <c r="VZQ33" s="124"/>
      <c r="VZR33" s="124"/>
      <c r="VZS33" s="124"/>
      <c r="VZT33" s="124"/>
      <c r="VZU33" s="124"/>
      <c r="VZV33" s="124"/>
      <c r="VZW33" s="124"/>
      <c r="VZX33" s="124"/>
      <c r="VZY33" s="124"/>
      <c r="VZZ33" s="124"/>
      <c r="WAA33" s="124"/>
      <c r="WAB33" s="124"/>
      <c r="WAC33" s="124"/>
      <c r="WAD33" s="124"/>
      <c r="WAE33" s="124"/>
      <c r="WAF33" s="124"/>
      <c r="WAG33" s="124"/>
      <c r="WAH33" s="124"/>
      <c r="WAI33" s="124"/>
      <c r="WAJ33" s="124"/>
      <c r="WAK33" s="124"/>
      <c r="WAL33" s="124"/>
      <c r="WAM33" s="124"/>
      <c r="WAN33" s="124"/>
      <c r="WAO33" s="124"/>
      <c r="WAP33" s="124"/>
      <c r="WAQ33" s="124"/>
      <c r="WAR33" s="124"/>
      <c r="WAS33" s="124"/>
      <c r="WAT33" s="124"/>
      <c r="WAU33" s="124"/>
      <c r="WAV33" s="124"/>
      <c r="WAW33" s="124"/>
      <c r="WAX33" s="124"/>
      <c r="WAY33" s="124"/>
      <c r="WAZ33" s="124"/>
      <c r="WBA33" s="124"/>
      <c r="WBB33" s="124"/>
      <c r="WBC33" s="124"/>
      <c r="WBD33" s="124"/>
      <c r="WBE33" s="124"/>
      <c r="WBF33" s="124"/>
      <c r="WBG33" s="124"/>
      <c r="WBH33" s="124"/>
      <c r="WBI33" s="124"/>
      <c r="WBJ33" s="124"/>
      <c r="WBK33" s="124"/>
      <c r="WBL33" s="124"/>
      <c r="WBM33" s="124"/>
      <c r="WBN33" s="124"/>
      <c r="WBO33" s="124"/>
      <c r="WBP33" s="124"/>
      <c r="WBQ33" s="124"/>
      <c r="WBR33" s="124"/>
      <c r="WBS33" s="124"/>
      <c r="WBT33" s="124"/>
      <c r="WBU33" s="124"/>
      <c r="WBV33" s="124"/>
      <c r="WBW33" s="124"/>
      <c r="WBX33" s="124"/>
      <c r="WBY33" s="124"/>
      <c r="WBZ33" s="124"/>
      <c r="WCA33" s="124"/>
      <c r="WCB33" s="124"/>
      <c r="WCC33" s="124"/>
      <c r="WCD33" s="124"/>
      <c r="WCE33" s="124"/>
      <c r="WCF33" s="124"/>
      <c r="WCG33" s="124"/>
      <c r="WCH33" s="124"/>
      <c r="WCI33" s="124"/>
      <c r="WCJ33" s="124"/>
      <c r="WCK33" s="124"/>
      <c r="WCL33" s="124"/>
      <c r="WCM33" s="124"/>
      <c r="WCN33" s="124"/>
      <c r="WCO33" s="124"/>
      <c r="WCP33" s="124"/>
      <c r="WCQ33" s="124"/>
      <c r="WCR33" s="124"/>
      <c r="WCS33" s="124"/>
      <c r="WCT33" s="124"/>
      <c r="WCU33" s="124"/>
      <c r="WCV33" s="124"/>
      <c r="WCW33" s="124"/>
      <c r="WCX33" s="124"/>
      <c r="WCY33" s="124"/>
      <c r="WCZ33" s="124"/>
      <c r="WDA33" s="124"/>
      <c r="WDB33" s="124"/>
      <c r="WDC33" s="124"/>
      <c r="WDD33" s="124"/>
      <c r="WDE33" s="124"/>
      <c r="WDF33" s="124"/>
      <c r="WDG33" s="124"/>
      <c r="WDH33" s="124"/>
      <c r="WDI33" s="124"/>
      <c r="WDJ33" s="124"/>
      <c r="WDK33" s="124"/>
      <c r="WDL33" s="124"/>
      <c r="WDM33" s="124"/>
      <c r="WDN33" s="124"/>
      <c r="WDO33" s="124"/>
      <c r="WDP33" s="124"/>
      <c r="WDQ33" s="124"/>
      <c r="WDR33" s="124"/>
      <c r="WDS33" s="124"/>
      <c r="WDT33" s="124"/>
      <c r="WDU33" s="124"/>
      <c r="WDV33" s="124"/>
      <c r="WDW33" s="124"/>
      <c r="WDX33" s="124"/>
      <c r="WDY33" s="124"/>
      <c r="WDZ33" s="124"/>
      <c r="WEA33" s="124"/>
      <c r="WEB33" s="124"/>
      <c r="WEC33" s="124"/>
      <c r="WED33" s="124"/>
      <c r="WEE33" s="124"/>
      <c r="WEF33" s="124"/>
      <c r="WEG33" s="124"/>
      <c r="WEH33" s="124"/>
      <c r="WEI33" s="124"/>
      <c r="WEJ33" s="124"/>
      <c r="WEK33" s="124"/>
      <c r="WEL33" s="124"/>
      <c r="WEM33" s="124"/>
      <c r="WEN33" s="124"/>
      <c r="WEO33" s="124"/>
      <c r="WEP33" s="124"/>
      <c r="WEQ33" s="124"/>
      <c r="WER33" s="124"/>
      <c r="WES33" s="124"/>
      <c r="WET33" s="124"/>
      <c r="WEU33" s="124"/>
      <c r="WEV33" s="124"/>
      <c r="WEW33" s="124"/>
      <c r="WEX33" s="124"/>
      <c r="WEY33" s="124"/>
      <c r="WEZ33" s="124"/>
      <c r="WFA33" s="124"/>
      <c r="WFB33" s="124"/>
      <c r="WFC33" s="124"/>
      <c r="WFD33" s="124"/>
      <c r="WFE33" s="124"/>
      <c r="WFF33" s="124"/>
      <c r="WFG33" s="124"/>
      <c r="WFH33" s="124"/>
      <c r="WFI33" s="124"/>
      <c r="WFJ33" s="124"/>
      <c r="WFK33" s="124"/>
      <c r="WFL33" s="124"/>
      <c r="WFM33" s="124"/>
      <c r="WFN33" s="124"/>
      <c r="WFO33" s="124"/>
      <c r="WFP33" s="124"/>
      <c r="WFQ33" s="124"/>
      <c r="WFR33" s="124"/>
      <c r="WFS33" s="124"/>
      <c r="WFT33" s="124"/>
      <c r="WFU33" s="124"/>
      <c r="WFV33" s="124"/>
      <c r="WFW33" s="124"/>
      <c r="WFX33" s="124"/>
      <c r="WFY33" s="124"/>
      <c r="WFZ33" s="124"/>
      <c r="WGA33" s="124"/>
      <c r="WGB33" s="124"/>
      <c r="WGC33" s="124"/>
      <c r="WGD33" s="124"/>
      <c r="WGE33" s="124"/>
      <c r="WGF33" s="124"/>
      <c r="WGG33" s="124"/>
      <c r="WGH33" s="124"/>
      <c r="WGI33" s="124"/>
      <c r="WGJ33" s="124"/>
      <c r="WGK33" s="124"/>
      <c r="WGL33" s="124"/>
      <c r="WGM33" s="124"/>
      <c r="WGN33" s="124"/>
      <c r="WGO33" s="124"/>
      <c r="WGP33" s="124"/>
      <c r="WGQ33" s="124"/>
      <c r="WGR33" s="124"/>
      <c r="WGS33" s="124"/>
      <c r="WGT33" s="124"/>
      <c r="WGU33" s="124"/>
      <c r="WGV33" s="124"/>
      <c r="WGW33" s="124"/>
      <c r="WGX33" s="124"/>
      <c r="WGY33" s="124"/>
      <c r="WGZ33" s="124"/>
      <c r="WHA33" s="124"/>
      <c r="WHB33" s="124"/>
      <c r="WHC33" s="124"/>
      <c r="WHD33" s="124"/>
      <c r="WHE33" s="124"/>
      <c r="WHF33" s="124"/>
      <c r="WHG33" s="124"/>
      <c r="WHH33" s="124"/>
      <c r="WHI33" s="124"/>
      <c r="WHJ33" s="124"/>
      <c r="WHK33" s="124"/>
      <c r="WHL33" s="124"/>
      <c r="WHM33" s="124"/>
      <c r="WHN33" s="124"/>
      <c r="WHO33" s="124"/>
      <c r="WHP33" s="124"/>
      <c r="WHQ33" s="124"/>
      <c r="WHR33" s="124"/>
      <c r="WHS33" s="124"/>
      <c r="WHT33" s="124"/>
      <c r="WHU33" s="124"/>
      <c r="WHV33" s="124"/>
      <c r="WHW33" s="124"/>
      <c r="WHX33" s="124"/>
      <c r="WHY33" s="124"/>
      <c r="WHZ33" s="124"/>
      <c r="WIA33" s="124"/>
      <c r="WIB33" s="124"/>
      <c r="WIC33" s="124"/>
      <c r="WID33" s="124"/>
      <c r="WIE33" s="124"/>
      <c r="WIF33" s="124"/>
      <c r="WIG33" s="124"/>
      <c r="WIH33" s="124"/>
      <c r="WII33" s="124"/>
      <c r="WIJ33" s="124"/>
      <c r="WIK33" s="124"/>
      <c r="WIL33" s="124"/>
      <c r="WIM33" s="124"/>
      <c r="WIN33" s="124"/>
      <c r="WIO33" s="124"/>
      <c r="WIP33" s="124"/>
      <c r="WIQ33" s="124"/>
      <c r="WIR33" s="124"/>
      <c r="WIS33" s="124"/>
      <c r="WIT33" s="124"/>
      <c r="WIU33" s="124"/>
      <c r="WIV33" s="124"/>
      <c r="WIW33" s="124"/>
      <c r="WIX33" s="124"/>
      <c r="WIY33" s="124"/>
      <c r="WIZ33" s="124"/>
      <c r="WJA33" s="124"/>
      <c r="WJB33" s="124"/>
      <c r="WJC33" s="124"/>
      <c r="WJD33" s="124"/>
      <c r="WJE33" s="124"/>
      <c r="WJF33" s="124"/>
      <c r="WJG33" s="124"/>
      <c r="WJH33" s="124"/>
      <c r="WJI33" s="124"/>
      <c r="WJJ33" s="124"/>
      <c r="WJK33" s="124"/>
      <c r="WJL33" s="124"/>
      <c r="WJM33" s="124"/>
      <c r="WJN33" s="124"/>
      <c r="WJO33" s="124"/>
      <c r="WJP33" s="124"/>
      <c r="WJQ33" s="124"/>
      <c r="WJR33" s="124"/>
      <c r="WJS33" s="124"/>
      <c r="WJT33" s="124"/>
      <c r="WJU33" s="124"/>
      <c r="WJV33" s="124"/>
      <c r="WJW33" s="124"/>
      <c r="WJX33" s="124"/>
      <c r="WJY33" s="124"/>
      <c r="WJZ33" s="124"/>
      <c r="WKA33" s="124"/>
      <c r="WKB33" s="124"/>
      <c r="WKC33" s="124"/>
      <c r="WKD33" s="124"/>
      <c r="WKE33" s="124"/>
      <c r="WKF33" s="124"/>
      <c r="WKG33" s="124"/>
      <c r="WKH33" s="124"/>
      <c r="WKI33" s="124"/>
      <c r="WKJ33" s="124"/>
      <c r="WKK33" s="124"/>
      <c r="WKL33" s="124"/>
      <c r="WKM33" s="124"/>
      <c r="WKN33" s="124"/>
      <c r="WKO33" s="124"/>
      <c r="WKP33" s="124"/>
      <c r="WKQ33" s="124"/>
      <c r="WKR33" s="124"/>
      <c r="WKS33" s="124"/>
      <c r="WKT33" s="124"/>
      <c r="WKU33" s="124"/>
      <c r="WKV33" s="124"/>
      <c r="WKW33" s="124"/>
      <c r="WKX33" s="124"/>
      <c r="WKY33" s="124"/>
      <c r="WKZ33" s="124"/>
      <c r="WLA33" s="124"/>
      <c r="WLB33" s="124"/>
      <c r="WLC33" s="124"/>
      <c r="WLD33" s="124"/>
      <c r="WLE33" s="124"/>
      <c r="WLF33" s="124"/>
      <c r="WLG33" s="124"/>
      <c r="WLH33" s="124"/>
      <c r="WLI33" s="124"/>
      <c r="WLJ33" s="124"/>
      <c r="WLK33" s="124"/>
      <c r="WLL33" s="124"/>
      <c r="WLM33" s="124"/>
      <c r="WLN33" s="124"/>
      <c r="WLO33" s="124"/>
      <c r="WLP33" s="124"/>
      <c r="WLQ33" s="124"/>
      <c r="WLR33" s="124"/>
      <c r="WLS33" s="124"/>
      <c r="WLT33" s="124"/>
      <c r="WLU33" s="124"/>
      <c r="WLV33" s="124"/>
      <c r="WLW33" s="124"/>
      <c r="WLX33" s="124"/>
      <c r="WLY33" s="124"/>
      <c r="WLZ33" s="124"/>
      <c r="WMA33" s="124"/>
      <c r="WMB33" s="124"/>
      <c r="WMC33" s="124"/>
      <c r="WMD33" s="124"/>
      <c r="WME33" s="124"/>
      <c r="WMF33" s="124"/>
      <c r="WMG33" s="124"/>
      <c r="WMH33" s="124"/>
      <c r="WMI33" s="124"/>
      <c r="WMJ33" s="124"/>
      <c r="WMK33" s="124"/>
      <c r="WML33" s="124"/>
      <c r="WMM33" s="124"/>
      <c r="WMN33" s="124"/>
      <c r="WMO33" s="124"/>
      <c r="WMP33" s="124"/>
      <c r="WMQ33" s="124"/>
      <c r="WMR33" s="124"/>
      <c r="WMS33" s="124"/>
      <c r="WMT33" s="124"/>
      <c r="WMU33" s="124"/>
      <c r="WMV33" s="124"/>
      <c r="WMW33" s="124"/>
      <c r="WMX33" s="124"/>
      <c r="WMY33" s="124"/>
      <c r="WMZ33" s="124"/>
      <c r="WNA33" s="124"/>
      <c r="WNB33" s="124"/>
      <c r="WNC33" s="124"/>
      <c r="WND33" s="124"/>
      <c r="WNE33" s="124"/>
      <c r="WNF33" s="124"/>
      <c r="WNG33" s="124"/>
      <c r="WNH33" s="124"/>
      <c r="WNI33" s="124"/>
      <c r="WNJ33" s="124"/>
      <c r="WNK33" s="124"/>
      <c r="WNL33" s="124"/>
      <c r="WNM33" s="124"/>
      <c r="WNN33" s="124"/>
      <c r="WNO33" s="124"/>
      <c r="WNP33" s="124"/>
      <c r="WNQ33" s="124"/>
      <c r="WNR33" s="124"/>
      <c r="WNS33" s="124"/>
      <c r="WNT33" s="124"/>
      <c r="WNU33" s="124"/>
      <c r="WNV33" s="124"/>
      <c r="WNW33" s="124"/>
      <c r="WNX33" s="124"/>
      <c r="WNY33" s="124"/>
      <c r="WNZ33" s="124"/>
      <c r="WOA33" s="124"/>
      <c r="WOB33" s="124"/>
      <c r="WOC33" s="124"/>
      <c r="WOD33" s="124"/>
      <c r="WOE33" s="124"/>
      <c r="WOF33" s="124"/>
      <c r="WOG33" s="124"/>
      <c r="WOH33" s="124"/>
      <c r="WOI33" s="124"/>
      <c r="WOJ33" s="124"/>
      <c r="WOK33" s="124"/>
      <c r="WOL33" s="124"/>
      <c r="WOM33" s="124"/>
      <c r="WON33" s="124"/>
      <c r="WOO33" s="124"/>
      <c r="WOP33" s="124"/>
      <c r="WOQ33" s="124"/>
      <c r="WOR33" s="124"/>
      <c r="WOS33" s="124"/>
      <c r="WOT33" s="124"/>
      <c r="WOU33" s="124"/>
      <c r="WOV33" s="124"/>
      <c r="WOW33" s="124"/>
      <c r="WOX33" s="124"/>
      <c r="WOY33" s="124"/>
      <c r="WOZ33" s="124"/>
      <c r="WPA33" s="124"/>
      <c r="WPB33" s="124"/>
      <c r="WPC33" s="124"/>
      <c r="WPD33" s="124"/>
      <c r="WPE33" s="124"/>
      <c r="WPF33" s="124"/>
      <c r="WPG33" s="124"/>
      <c r="WPH33" s="124"/>
      <c r="WPI33" s="124"/>
      <c r="WPJ33" s="124"/>
      <c r="WPK33" s="124"/>
      <c r="WPL33" s="124"/>
      <c r="WPM33" s="124"/>
      <c r="WPN33" s="124"/>
      <c r="WPO33" s="124"/>
      <c r="WPP33" s="124"/>
      <c r="WPQ33" s="124"/>
      <c r="WPR33" s="124"/>
      <c r="WPS33" s="124"/>
      <c r="WPT33" s="124"/>
      <c r="WPU33" s="124"/>
      <c r="WPV33" s="124"/>
      <c r="WPW33" s="124"/>
      <c r="WPX33" s="124"/>
      <c r="WPY33" s="124"/>
      <c r="WPZ33" s="124"/>
      <c r="WQA33" s="124"/>
      <c r="WQB33" s="124"/>
      <c r="WQC33" s="124"/>
      <c r="WQD33" s="124"/>
      <c r="WQE33" s="124"/>
      <c r="WQF33" s="124"/>
      <c r="WQG33" s="124"/>
      <c r="WQH33" s="124"/>
      <c r="WQI33" s="124"/>
      <c r="WQJ33" s="124"/>
      <c r="WQK33" s="124"/>
      <c r="WQL33" s="124"/>
      <c r="WQM33" s="124"/>
      <c r="WQN33" s="124"/>
      <c r="WQO33" s="124"/>
      <c r="WQP33" s="124"/>
      <c r="WQQ33" s="124"/>
      <c r="WQR33" s="124"/>
      <c r="WQS33" s="124"/>
      <c r="WQT33" s="124"/>
      <c r="WQU33" s="124"/>
      <c r="WQV33" s="124"/>
      <c r="WQW33" s="124"/>
      <c r="WQX33" s="124"/>
      <c r="WQY33" s="124"/>
      <c r="WQZ33" s="124"/>
      <c r="WRA33" s="124"/>
      <c r="WRB33" s="124"/>
      <c r="WRC33" s="124"/>
      <c r="WRD33" s="124"/>
      <c r="WRE33" s="124"/>
      <c r="WRF33" s="124"/>
      <c r="WRG33" s="124"/>
      <c r="WRH33" s="124"/>
      <c r="WRI33" s="124"/>
      <c r="WRJ33" s="124"/>
      <c r="WRK33" s="124"/>
      <c r="WRL33" s="124"/>
      <c r="WRM33" s="124"/>
      <c r="WRN33" s="124"/>
      <c r="WRO33" s="124"/>
      <c r="WRP33" s="124"/>
      <c r="WRQ33" s="124"/>
      <c r="WRR33" s="124"/>
      <c r="WRS33" s="124"/>
      <c r="WRT33" s="124"/>
      <c r="WRU33" s="124"/>
      <c r="WRV33" s="124"/>
      <c r="WRW33" s="124"/>
      <c r="WRX33" s="124"/>
      <c r="WRY33" s="124"/>
      <c r="WRZ33" s="124"/>
      <c r="WSA33" s="124"/>
      <c r="WSB33" s="124"/>
      <c r="WSC33" s="124"/>
      <c r="WSD33" s="124"/>
      <c r="WSE33" s="124"/>
      <c r="WSF33" s="124"/>
      <c r="WSG33" s="124"/>
      <c r="WSH33" s="124"/>
      <c r="WSI33" s="124"/>
      <c r="WSJ33" s="124"/>
      <c r="WSK33" s="124"/>
      <c r="WSL33" s="124"/>
      <c r="WSM33" s="124"/>
      <c r="WSN33" s="124"/>
      <c r="WSO33" s="124"/>
      <c r="WSP33" s="124"/>
      <c r="WSQ33" s="124"/>
      <c r="WSR33" s="124"/>
      <c r="WSS33" s="124"/>
      <c r="WST33" s="124"/>
      <c r="WSU33" s="124"/>
      <c r="WSV33" s="124"/>
      <c r="WSW33" s="124"/>
      <c r="WSX33" s="124"/>
      <c r="WSY33" s="124"/>
      <c r="WSZ33" s="124"/>
      <c r="WTA33" s="124"/>
      <c r="WTB33" s="124"/>
      <c r="WTC33" s="124"/>
      <c r="WTD33" s="124"/>
      <c r="WTE33" s="124"/>
      <c r="WTF33" s="124"/>
      <c r="WTG33" s="124"/>
      <c r="WTH33" s="124"/>
      <c r="WTI33" s="124"/>
      <c r="WTJ33" s="124"/>
      <c r="WTK33" s="124"/>
      <c r="WTL33" s="124"/>
      <c r="WTM33" s="124"/>
      <c r="WTN33" s="124"/>
      <c r="WTO33" s="124"/>
      <c r="WTP33" s="124"/>
      <c r="WTQ33" s="124"/>
      <c r="WTR33" s="124"/>
      <c r="WTS33" s="124"/>
      <c r="WTT33" s="124"/>
      <c r="WTU33" s="124"/>
      <c r="WTV33" s="124"/>
      <c r="WTW33" s="124"/>
      <c r="WTX33" s="124"/>
      <c r="WTY33" s="124"/>
      <c r="WTZ33" s="124"/>
      <c r="WUA33" s="124"/>
      <c r="WUB33" s="124"/>
      <c r="WUC33" s="124"/>
      <c r="WUD33" s="124"/>
      <c r="WUE33" s="124"/>
      <c r="WUF33" s="124"/>
      <c r="WUG33" s="124"/>
      <c r="WUH33" s="124"/>
      <c r="WUI33" s="124"/>
      <c r="WUJ33" s="124"/>
      <c r="WUK33" s="124"/>
      <c r="WUL33" s="124"/>
      <c r="WUM33" s="124"/>
      <c r="WUN33" s="124"/>
      <c r="WUO33" s="124"/>
      <c r="WUP33" s="124"/>
      <c r="WUQ33" s="124"/>
      <c r="WUR33" s="124"/>
      <c r="WUS33" s="124"/>
      <c r="WUT33" s="124"/>
      <c r="WUU33" s="124"/>
      <c r="WUV33" s="124"/>
      <c r="WUW33" s="124"/>
      <c r="WUX33" s="124"/>
      <c r="WUY33" s="124"/>
      <c r="WUZ33" s="124"/>
      <c r="WVA33" s="124"/>
      <c r="WVB33" s="124"/>
      <c r="WVC33" s="124"/>
      <c r="WVD33" s="124"/>
      <c r="WVE33" s="124"/>
      <c r="WVF33" s="124"/>
      <c r="WVG33" s="124"/>
      <c r="WVH33" s="124"/>
      <c r="WVI33" s="124"/>
      <c r="WVJ33" s="124"/>
      <c r="WVK33" s="124"/>
      <c r="WVL33" s="124"/>
      <c r="WVM33" s="124"/>
      <c r="WVN33" s="124"/>
      <c r="WVO33" s="124"/>
      <c r="WVP33" s="124"/>
      <c r="WVQ33" s="124"/>
      <c r="WVR33" s="124"/>
      <c r="WVS33" s="124"/>
      <c r="WVT33" s="124"/>
      <c r="WVU33" s="124"/>
      <c r="WVV33" s="124"/>
      <c r="WVW33" s="124"/>
      <c r="WVX33" s="124"/>
      <c r="WVY33" s="124"/>
      <c r="WVZ33" s="124"/>
      <c r="WWA33" s="124"/>
      <c r="WWB33" s="124"/>
      <c r="WWC33" s="124"/>
      <c r="WWD33" s="124"/>
      <c r="WWE33" s="124"/>
      <c r="WWF33" s="124"/>
      <c r="WWG33" s="124"/>
      <c r="WWH33" s="124"/>
      <c r="WWI33" s="124"/>
      <c r="WWJ33" s="124"/>
      <c r="WWK33" s="124"/>
      <c r="WWL33" s="124"/>
      <c r="WWM33" s="124"/>
      <c r="WWN33" s="124"/>
      <c r="WWO33" s="124"/>
      <c r="WWP33" s="124"/>
      <c r="WWQ33" s="124"/>
      <c r="WWR33" s="124"/>
      <c r="WWS33" s="124"/>
      <c r="WWT33" s="124"/>
      <c r="WWU33" s="124"/>
      <c r="WWV33" s="124"/>
      <c r="WWW33" s="124"/>
      <c r="WWX33" s="124"/>
      <c r="WWY33" s="124"/>
      <c r="WWZ33" s="124"/>
      <c r="WXA33" s="124"/>
      <c r="WXB33" s="124"/>
      <c r="WXC33" s="124"/>
      <c r="WXD33" s="124"/>
      <c r="WXE33" s="124"/>
      <c r="WXF33" s="124"/>
      <c r="WXG33" s="124"/>
      <c r="WXH33" s="124"/>
      <c r="WXI33" s="124"/>
      <c r="WXJ33" s="124"/>
      <c r="WXK33" s="124"/>
      <c r="WXL33" s="124"/>
      <c r="WXM33" s="124"/>
      <c r="WXN33" s="124"/>
      <c r="WXO33" s="124"/>
      <c r="WXP33" s="124"/>
      <c r="WXQ33" s="124"/>
      <c r="WXR33" s="124"/>
      <c r="WXS33" s="124"/>
      <c r="WXT33" s="124"/>
      <c r="WXU33" s="124"/>
      <c r="WXV33" s="124"/>
      <c r="WXW33" s="124"/>
      <c r="WXX33" s="124"/>
      <c r="WXY33" s="124"/>
      <c r="WXZ33" s="124"/>
      <c r="WYA33" s="124"/>
      <c r="WYB33" s="124"/>
      <c r="WYC33" s="124"/>
      <c r="WYD33" s="124"/>
      <c r="WYE33" s="124"/>
      <c r="WYF33" s="124"/>
      <c r="WYG33" s="124"/>
      <c r="WYH33" s="124"/>
      <c r="WYI33" s="124"/>
      <c r="WYJ33" s="124"/>
      <c r="WYK33" s="124"/>
      <c r="WYL33" s="124"/>
      <c r="WYM33" s="124"/>
      <c r="WYN33" s="124"/>
      <c r="WYO33" s="124"/>
      <c r="WYP33" s="124"/>
      <c r="WYQ33" s="124"/>
      <c r="WYR33" s="124"/>
      <c r="WYS33" s="124"/>
      <c r="WYT33" s="124"/>
      <c r="WYU33" s="124"/>
      <c r="WYV33" s="124"/>
      <c r="WYW33" s="124"/>
      <c r="WYX33" s="124"/>
      <c r="WYY33" s="124"/>
      <c r="WYZ33" s="124"/>
      <c r="WZA33" s="124"/>
      <c r="WZB33" s="124"/>
      <c r="WZC33" s="124"/>
      <c r="WZD33" s="124"/>
      <c r="WZE33" s="124"/>
      <c r="WZF33" s="124"/>
      <c r="WZG33" s="124"/>
      <c r="WZH33" s="124"/>
      <c r="WZI33" s="124"/>
      <c r="WZJ33" s="124"/>
      <c r="WZK33" s="124"/>
      <c r="WZL33" s="124"/>
      <c r="WZM33" s="124"/>
      <c r="WZN33" s="124"/>
      <c r="WZO33" s="124"/>
      <c r="WZP33" s="124"/>
      <c r="WZQ33" s="124"/>
      <c r="WZR33" s="124"/>
      <c r="WZS33" s="124"/>
      <c r="WZT33" s="124"/>
      <c r="WZU33" s="124"/>
      <c r="WZV33" s="124"/>
      <c r="WZW33" s="124"/>
      <c r="WZX33" s="124"/>
      <c r="WZY33" s="124"/>
      <c r="WZZ33" s="124"/>
      <c r="XAA33" s="124"/>
      <c r="XAB33" s="124"/>
      <c r="XAC33" s="124"/>
      <c r="XAD33" s="124"/>
      <c r="XAE33" s="124"/>
      <c r="XAF33" s="124"/>
      <c r="XAG33" s="124"/>
      <c r="XAH33" s="124"/>
      <c r="XAI33" s="124"/>
      <c r="XAJ33" s="124"/>
      <c r="XAK33" s="124"/>
      <c r="XAL33" s="124"/>
      <c r="XAM33" s="124"/>
      <c r="XAN33" s="124"/>
      <c r="XAO33" s="124"/>
      <c r="XAP33" s="124"/>
      <c r="XAQ33" s="124"/>
      <c r="XAR33" s="124"/>
      <c r="XAS33" s="124"/>
      <c r="XAT33" s="124"/>
      <c r="XAU33" s="124"/>
      <c r="XAV33" s="124"/>
      <c r="XAW33" s="124"/>
      <c r="XAX33" s="124"/>
      <c r="XAY33" s="124"/>
      <c r="XAZ33" s="124"/>
      <c r="XBA33" s="124"/>
      <c r="XBB33" s="124"/>
      <c r="XBC33" s="124"/>
      <c r="XBD33" s="124"/>
      <c r="XBE33" s="124"/>
      <c r="XBF33" s="124"/>
      <c r="XBG33" s="124"/>
      <c r="XBH33" s="124"/>
      <c r="XBI33" s="124"/>
      <c r="XBJ33" s="124"/>
      <c r="XBK33" s="124"/>
      <c r="XBL33" s="124"/>
      <c r="XBM33" s="124"/>
      <c r="XBN33" s="124"/>
      <c r="XBO33" s="124"/>
      <c r="XBP33" s="124"/>
      <c r="XBQ33" s="124"/>
      <c r="XBR33" s="124"/>
      <c r="XBS33" s="124"/>
      <c r="XBT33" s="124"/>
      <c r="XBU33" s="124"/>
      <c r="XBV33" s="124"/>
      <c r="XBW33" s="124"/>
      <c r="XBX33" s="124"/>
      <c r="XBY33" s="124"/>
      <c r="XBZ33" s="124"/>
      <c r="XCA33" s="124"/>
      <c r="XCB33" s="124"/>
      <c r="XCC33" s="124"/>
      <c r="XCD33" s="124"/>
      <c r="XCE33" s="124"/>
      <c r="XCF33" s="124"/>
      <c r="XCG33" s="124"/>
      <c r="XCH33" s="124"/>
      <c r="XCI33" s="124"/>
      <c r="XCJ33" s="124"/>
      <c r="XCK33" s="124"/>
      <c r="XCL33" s="124"/>
      <c r="XCM33" s="124"/>
      <c r="XCN33" s="124"/>
      <c r="XCO33" s="124"/>
      <c r="XCP33" s="124"/>
      <c r="XCQ33" s="124"/>
      <c r="XCR33" s="124"/>
      <c r="XCS33" s="124"/>
      <c r="XCT33" s="124"/>
    </row>
    <row r="34" spans="1:16322" s="35" customFormat="1" ht="75" customHeight="1" x14ac:dyDescent="0.25">
      <c r="A34" s="933"/>
      <c r="B34" s="943"/>
      <c r="C34" s="902"/>
      <c r="D34" s="905"/>
      <c r="E34" s="921"/>
      <c r="F34" s="905"/>
      <c r="G34" s="907"/>
      <c r="H34" s="851"/>
      <c r="I34" s="843"/>
      <c r="J34" s="799"/>
      <c r="K34" s="898"/>
      <c r="L34" s="800"/>
      <c r="M34" s="801"/>
      <c r="N34" s="799"/>
      <c r="O34" s="791"/>
      <c r="P34" s="1093"/>
      <c r="Q34" s="791"/>
      <c r="R34" s="788"/>
      <c r="S34" s="916"/>
      <c r="T34" s="842"/>
      <c r="U34" s="435" t="s">
        <v>799</v>
      </c>
      <c r="V34" s="398" t="s">
        <v>58</v>
      </c>
      <c r="W34" s="430" t="s">
        <v>59</v>
      </c>
      <c r="X34" s="175" t="s">
        <v>73</v>
      </c>
      <c r="Y34" s="404" t="s">
        <v>267</v>
      </c>
      <c r="Z34" s="175" t="s">
        <v>72</v>
      </c>
      <c r="AA34" s="404" t="s">
        <v>263</v>
      </c>
      <c r="AB34" s="119"/>
      <c r="AC34" s="384" t="s">
        <v>204</v>
      </c>
      <c r="AD34" s="400" t="s">
        <v>72</v>
      </c>
      <c r="AE34" s="402" t="s">
        <v>268</v>
      </c>
      <c r="AF34" s="175" t="s">
        <v>73</v>
      </c>
      <c r="AG34" s="404" t="s">
        <v>260</v>
      </c>
      <c r="AH34" s="400" t="s">
        <v>73</v>
      </c>
      <c r="AI34" s="404" t="s">
        <v>800</v>
      </c>
      <c r="AJ34" s="405">
        <f t="shared" si="6"/>
        <v>45</v>
      </c>
      <c r="AK34" s="407">
        <v>0.5</v>
      </c>
      <c r="AL34" s="405">
        <f t="shared" si="7"/>
        <v>22.5</v>
      </c>
      <c r="AM34" s="879"/>
      <c r="AN34" s="800"/>
      <c r="AO34" s="801"/>
      <c r="AP34" s="799"/>
      <c r="AQ34" s="791"/>
      <c r="AR34" s="255" t="str">
        <f t="shared" si="8"/>
        <v/>
      </c>
      <c r="AS34" s="791"/>
      <c r="AT34" s="788"/>
      <c r="AU34" s="791"/>
      <c r="AV34" s="272"/>
      <c r="AW34" s="272" t="s">
        <v>269</v>
      </c>
      <c r="AX34" s="273" t="s">
        <v>263</v>
      </c>
      <c r="AY34" s="273" t="s">
        <v>264</v>
      </c>
      <c r="AZ34" s="274" t="s">
        <v>206</v>
      </c>
      <c r="BA34" s="272" t="s">
        <v>270</v>
      </c>
      <c r="BB34" s="361" t="s">
        <v>271</v>
      </c>
      <c r="BC34" s="349"/>
      <c r="BD34" s="160"/>
      <c r="BE34" s="181"/>
      <c r="BF34" s="182"/>
      <c r="BG34" s="258"/>
      <c r="BH34" s="255"/>
      <c r="BI34" s="258"/>
      <c r="BJ34" s="255" t="s">
        <v>683</v>
      </c>
      <c r="BK34" s="258" t="s">
        <v>798</v>
      </c>
      <c r="BL34" s="258"/>
      <c r="BM34" s="209"/>
      <c r="BN34" s="233">
        <v>0</v>
      </c>
      <c r="BO34" s="258" t="s">
        <v>1048</v>
      </c>
      <c r="BP34" s="339" t="s">
        <v>976</v>
      </c>
      <c r="BQ34" s="869"/>
    </row>
    <row r="35" spans="1:16322" s="35" customFormat="1" ht="184.5" customHeight="1" thickBot="1" x14ac:dyDescent="0.3">
      <c r="A35" s="933"/>
      <c r="B35" s="944"/>
      <c r="C35" s="903"/>
      <c r="D35" s="909"/>
      <c r="E35" s="922"/>
      <c r="F35" s="909"/>
      <c r="G35" s="910"/>
      <c r="H35" s="911"/>
      <c r="I35" s="816"/>
      <c r="J35" s="798"/>
      <c r="K35" s="923"/>
      <c r="L35" s="794"/>
      <c r="M35" s="796"/>
      <c r="N35" s="798"/>
      <c r="O35" s="792"/>
      <c r="P35" s="1092"/>
      <c r="Q35" s="792"/>
      <c r="R35" s="789"/>
      <c r="S35" s="917"/>
      <c r="T35" s="918"/>
      <c r="U35" s="436" t="s">
        <v>272</v>
      </c>
      <c r="V35" s="399" t="s">
        <v>60</v>
      </c>
      <c r="W35" s="414" t="s">
        <v>59</v>
      </c>
      <c r="X35" s="161" t="s">
        <v>72</v>
      </c>
      <c r="Y35" s="431" t="s">
        <v>273</v>
      </c>
      <c r="Z35" s="161" t="s">
        <v>72</v>
      </c>
      <c r="AA35" s="431" t="s">
        <v>207</v>
      </c>
      <c r="AB35" s="125"/>
      <c r="AC35" s="385" t="s">
        <v>204</v>
      </c>
      <c r="AD35" s="391" t="s">
        <v>72</v>
      </c>
      <c r="AE35" s="439" t="s">
        <v>433</v>
      </c>
      <c r="AF35" s="161" t="s">
        <v>72</v>
      </c>
      <c r="AG35" s="431" t="s">
        <v>274</v>
      </c>
      <c r="AH35" s="391" t="s">
        <v>72</v>
      </c>
      <c r="AI35" s="431" t="s">
        <v>275</v>
      </c>
      <c r="AJ35" s="389">
        <f t="shared" si="6"/>
        <v>100</v>
      </c>
      <c r="AK35" s="423">
        <v>1</v>
      </c>
      <c r="AL35" s="389">
        <f t="shared" si="7"/>
        <v>100</v>
      </c>
      <c r="AM35" s="425">
        <f>+AL35</f>
        <v>100</v>
      </c>
      <c r="AN35" s="794"/>
      <c r="AO35" s="796"/>
      <c r="AP35" s="798"/>
      <c r="AQ35" s="792"/>
      <c r="AR35" s="268" t="str">
        <f t="shared" si="8"/>
        <v/>
      </c>
      <c r="AS35" s="792"/>
      <c r="AT35" s="789"/>
      <c r="AU35" s="792"/>
      <c r="AV35" s="259"/>
      <c r="AW35" s="259" t="s">
        <v>272</v>
      </c>
      <c r="AX35" s="148" t="s">
        <v>223</v>
      </c>
      <c r="AY35" s="148" t="s">
        <v>1049</v>
      </c>
      <c r="AZ35" s="126" t="s">
        <v>583</v>
      </c>
      <c r="BA35" s="141" t="s">
        <v>274</v>
      </c>
      <c r="BB35" s="355" t="s">
        <v>584</v>
      </c>
      <c r="BC35" s="347"/>
      <c r="BD35" s="259" t="s">
        <v>533</v>
      </c>
      <c r="BE35" s="268" t="s">
        <v>801</v>
      </c>
      <c r="BF35" s="259" t="s">
        <v>802</v>
      </c>
      <c r="BG35" s="259" t="s">
        <v>803</v>
      </c>
      <c r="BH35" s="268" t="s">
        <v>804</v>
      </c>
      <c r="BI35" s="259" t="s">
        <v>805</v>
      </c>
      <c r="BJ35" s="268" t="s">
        <v>681</v>
      </c>
      <c r="BK35" s="141" t="s">
        <v>803</v>
      </c>
      <c r="BL35" s="141" t="s">
        <v>806</v>
      </c>
      <c r="BM35" s="215" t="s">
        <v>936</v>
      </c>
      <c r="BN35" s="234">
        <f>33+466</f>
        <v>499</v>
      </c>
      <c r="BO35" s="259" t="s">
        <v>1068</v>
      </c>
      <c r="BP35" s="342" t="s">
        <v>1069</v>
      </c>
      <c r="BQ35" s="870"/>
    </row>
    <row r="36" spans="1:16322" s="35" customFormat="1" ht="120" customHeight="1" thickBot="1" x14ac:dyDescent="0.3">
      <c r="A36" s="933">
        <v>10</v>
      </c>
      <c r="B36" s="817" t="s">
        <v>197</v>
      </c>
      <c r="C36" s="901" t="s">
        <v>391</v>
      </c>
      <c r="D36" s="260" t="s">
        <v>392</v>
      </c>
      <c r="E36" s="261" t="s">
        <v>807</v>
      </c>
      <c r="F36" s="260" t="s">
        <v>252</v>
      </c>
      <c r="G36" s="378" t="s">
        <v>952</v>
      </c>
      <c r="H36" s="394" t="s">
        <v>393</v>
      </c>
      <c r="I36" s="392" t="s">
        <v>808</v>
      </c>
      <c r="J36" s="413" t="s">
        <v>41</v>
      </c>
      <c r="K36" s="437" t="s">
        <v>809</v>
      </c>
      <c r="L36" s="380">
        <v>1</v>
      </c>
      <c r="M36" s="250" t="str">
        <f>VLOOKUP(L36,[10]BASE!$A$47:$D$52,2,0)</f>
        <v>Rara vez</v>
      </c>
      <c r="N36" s="248">
        <v>10</v>
      </c>
      <c r="O36" s="252" t="str">
        <f>VLOOKUP(N36,[10]BASE!$A$56:$D$58,2,0)</f>
        <v>Mayor</v>
      </c>
      <c r="P36" s="168" t="str">
        <f>CONCATENATE(L36,N36)</f>
        <v>110</v>
      </c>
      <c r="Q36" s="252">
        <f>L36*N36</f>
        <v>10</v>
      </c>
      <c r="R36" s="246" t="str">
        <f>VLOOKUP(Q36,[10]BASE!$A$115:$B$129,2,0)</f>
        <v>BAJA</v>
      </c>
      <c r="S36" s="146" t="s">
        <v>394</v>
      </c>
      <c r="T36" s="371" t="str">
        <f>IF(R36="baja","Asumir o Reducir el riesgo",IF(R36="moderada","Reducir el riesgo",IF(R36="Alta","Reducir el riesgo",IF(R36="Extrema","Evitar, reducir, compartir o transferir el riesgo",0))))</f>
        <v>Asumir o Reducir el riesgo</v>
      </c>
      <c r="U36" s="375" t="s">
        <v>395</v>
      </c>
      <c r="V36" s="417" t="s">
        <v>60</v>
      </c>
      <c r="W36" s="413" t="s">
        <v>59</v>
      </c>
      <c r="X36" s="390" t="s">
        <v>72</v>
      </c>
      <c r="Y36" s="403" t="s">
        <v>810</v>
      </c>
      <c r="Z36" s="390" t="s">
        <v>72</v>
      </c>
      <c r="AA36" s="403" t="s">
        <v>811</v>
      </c>
      <c r="AB36" s="418"/>
      <c r="AC36" s="418" t="s">
        <v>204</v>
      </c>
      <c r="AD36" s="390" t="s">
        <v>72</v>
      </c>
      <c r="AE36" s="401" t="s">
        <v>396</v>
      </c>
      <c r="AF36" s="390" t="s">
        <v>72</v>
      </c>
      <c r="AG36" s="403" t="s">
        <v>397</v>
      </c>
      <c r="AH36" s="390" t="s">
        <v>72</v>
      </c>
      <c r="AI36" s="403" t="s">
        <v>398</v>
      </c>
      <c r="AJ36" s="388">
        <f t="shared" si="6"/>
        <v>100</v>
      </c>
      <c r="AK36" s="406">
        <v>1</v>
      </c>
      <c r="AL36" s="388">
        <f>AJ36*AK36</f>
        <v>100</v>
      </c>
      <c r="AM36" s="424">
        <f>+AL36</f>
        <v>100</v>
      </c>
      <c r="AN36" s="432">
        <v>1</v>
      </c>
      <c r="AO36" s="250" t="str">
        <f>VLOOKUP(AN36,[10]BASE!A$48:$D$52,2,0)</f>
        <v>Rara vez</v>
      </c>
      <c r="AP36" s="248">
        <v>5</v>
      </c>
      <c r="AQ36" s="252" t="str">
        <f>VLOOKUP(AP36,[10]BASE!$A$56:$D$58,2,0)</f>
        <v xml:space="preserve">Moderado </v>
      </c>
      <c r="AR36" s="254" t="str">
        <f t="shared" si="8"/>
        <v>15</v>
      </c>
      <c r="AS36" s="252">
        <f>AN36*AP36</f>
        <v>5</v>
      </c>
      <c r="AT36" s="246" t="str">
        <f>VLOOKUP(AS36,[10]BASE!$A$115:$B$125,2,0)</f>
        <v>BAJA</v>
      </c>
      <c r="AU36" s="252" t="str">
        <f>IF(AT36="baja","Asumir o Reducir el riesgo",IF(AT36="moderada","Reducir el riesgo",IF(AT36="Alta","Reducir el riesgo",IF(AT36="Extrema","Evitar, reducir, compartir o transferir el riesgo",0))))</f>
        <v>Asumir o Reducir el riesgo</v>
      </c>
      <c r="AV36" s="257"/>
      <c r="AW36" s="257" t="s">
        <v>395</v>
      </c>
      <c r="AX36" s="244" t="s">
        <v>399</v>
      </c>
      <c r="AY36" s="244" t="s">
        <v>983</v>
      </c>
      <c r="AZ36" s="222" t="s">
        <v>400</v>
      </c>
      <c r="BA36" s="270" t="s">
        <v>397</v>
      </c>
      <c r="BB36" s="362" t="s">
        <v>401</v>
      </c>
      <c r="BC36" s="346"/>
      <c r="BD36" s="257" t="s">
        <v>812</v>
      </c>
      <c r="BE36" s="279">
        <v>13</v>
      </c>
      <c r="BF36" s="159" t="s">
        <v>344</v>
      </c>
      <c r="BG36" s="257" t="s">
        <v>813</v>
      </c>
      <c r="BH36" s="254">
        <v>5</v>
      </c>
      <c r="BI36" s="257" t="s">
        <v>814</v>
      </c>
      <c r="BJ36" s="254" t="s">
        <v>683</v>
      </c>
      <c r="BK36" s="257" t="s">
        <v>815</v>
      </c>
      <c r="BL36" s="257" t="s">
        <v>816</v>
      </c>
      <c r="BM36" s="214"/>
      <c r="BN36" s="216">
        <v>5</v>
      </c>
      <c r="BO36" s="297" t="s">
        <v>1050</v>
      </c>
      <c r="BP36" s="298" t="s">
        <v>344</v>
      </c>
      <c r="BQ36" s="446" t="s">
        <v>999</v>
      </c>
    </row>
    <row r="37" spans="1:16322" s="35" customFormat="1" ht="222.75" customHeight="1" x14ac:dyDescent="0.25">
      <c r="A37" s="933"/>
      <c r="B37" s="900"/>
      <c r="C37" s="902"/>
      <c r="D37" s="905" t="s">
        <v>45</v>
      </c>
      <c r="E37" s="921" t="s">
        <v>402</v>
      </c>
      <c r="F37" s="905" t="s">
        <v>252</v>
      </c>
      <c r="G37" s="907" t="s">
        <v>817</v>
      </c>
      <c r="H37" s="851" t="s">
        <v>403</v>
      </c>
      <c r="I37" s="843" t="s">
        <v>818</v>
      </c>
      <c r="J37" s="799" t="s">
        <v>41</v>
      </c>
      <c r="K37" s="898" t="s">
        <v>404</v>
      </c>
      <c r="L37" s="800">
        <v>1</v>
      </c>
      <c r="M37" s="801" t="str">
        <f>VLOOKUP(L37,[10]BASE!$A$47:$D$52,2,0)</f>
        <v>Rara vez</v>
      </c>
      <c r="N37" s="799">
        <v>20</v>
      </c>
      <c r="O37" s="791" t="str">
        <f>VLOOKUP(N37,[10]BASE!$A$56:$D$58,2,0)</f>
        <v>Catastrófico</v>
      </c>
      <c r="P37" s="1091" t="str">
        <f>CONCATENATE(L37,N37)</f>
        <v>120</v>
      </c>
      <c r="Q37" s="791">
        <f>L37*N37</f>
        <v>20</v>
      </c>
      <c r="R37" s="788" t="str">
        <f>VLOOKUP(Q37,[10]BASE!$A$115:$B$129,2,0)</f>
        <v>MODERADA</v>
      </c>
      <c r="S37" s="916" t="s">
        <v>205</v>
      </c>
      <c r="T37" s="842" t="str">
        <f>IF(R37="baja","Asumir o Reducir el riesgo",IF(R37="moderada","Reducir el riesgo",IF(R37="Alta","Reducir el riesgo",IF(R37="Extrema","Evitar, reducir, compartir o transferir el riesgo",0))))</f>
        <v>Reducir el riesgo</v>
      </c>
      <c r="U37" s="435" t="s">
        <v>405</v>
      </c>
      <c r="V37" s="398" t="s">
        <v>58</v>
      </c>
      <c r="W37" s="430" t="s">
        <v>62</v>
      </c>
      <c r="X37" s="175" t="s">
        <v>72</v>
      </c>
      <c r="Y37" s="404" t="s">
        <v>406</v>
      </c>
      <c r="Z37" s="175" t="s">
        <v>72</v>
      </c>
      <c r="AA37" s="404" t="s">
        <v>811</v>
      </c>
      <c r="AB37" s="119"/>
      <c r="AC37" s="384" t="s">
        <v>204</v>
      </c>
      <c r="AD37" s="400" t="s">
        <v>72</v>
      </c>
      <c r="AE37" s="427" t="s">
        <v>407</v>
      </c>
      <c r="AF37" s="175" t="s">
        <v>72</v>
      </c>
      <c r="AG37" s="404" t="s">
        <v>408</v>
      </c>
      <c r="AH37" s="400" t="s">
        <v>72</v>
      </c>
      <c r="AI37" s="404" t="s">
        <v>819</v>
      </c>
      <c r="AJ37" s="405">
        <f t="shared" si="6"/>
        <v>100</v>
      </c>
      <c r="AK37" s="407">
        <v>0.7</v>
      </c>
      <c r="AL37" s="405">
        <f>AJ37*AK37</f>
        <v>70</v>
      </c>
      <c r="AM37" s="879">
        <f>+AL37+AL38</f>
        <v>100</v>
      </c>
      <c r="AN37" s="800">
        <v>1</v>
      </c>
      <c r="AO37" s="801" t="s">
        <v>128</v>
      </c>
      <c r="AP37" s="799">
        <v>5</v>
      </c>
      <c r="AQ37" s="791" t="s">
        <v>144</v>
      </c>
      <c r="AR37" s="255" t="str">
        <f t="shared" si="8"/>
        <v>15</v>
      </c>
      <c r="AS37" s="791">
        <v>5</v>
      </c>
      <c r="AT37" s="788" t="s">
        <v>48</v>
      </c>
      <c r="AU37" s="791" t="str">
        <f>IF(AT37="baja","Asumir o Reducir el riesgo",IF(AT37="moderada","Reducir el riesgo",IF(AT37="Alta","Reducir el riesgo",IF(AT37="Extrema","Evitar, reducir, compartir o transferir el riesgo",0))))</f>
        <v>Asumir o Reducir el riesgo</v>
      </c>
      <c r="AV37" s="258"/>
      <c r="AW37" s="258" t="s">
        <v>405</v>
      </c>
      <c r="AX37" s="245" t="s">
        <v>399</v>
      </c>
      <c r="AY37" s="245" t="s">
        <v>983</v>
      </c>
      <c r="AZ37" s="274" t="s">
        <v>303</v>
      </c>
      <c r="BA37" s="271" t="s">
        <v>408</v>
      </c>
      <c r="BB37" s="289" t="s">
        <v>409</v>
      </c>
      <c r="BC37" s="349"/>
      <c r="BD37" s="258" t="s">
        <v>820</v>
      </c>
      <c r="BE37" s="280">
        <v>1</v>
      </c>
      <c r="BF37" s="160" t="s">
        <v>344</v>
      </c>
      <c r="BG37" s="258" t="s">
        <v>821</v>
      </c>
      <c r="BH37" s="255">
        <v>1</v>
      </c>
      <c r="BI37" s="258" t="s">
        <v>344</v>
      </c>
      <c r="BJ37" s="255" t="s">
        <v>681</v>
      </c>
      <c r="BK37" s="287" t="s">
        <v>821</v>
      </c>
      <c r="BL37" s="258" t="s">
        <v>822</v>
      </c>
      <c r="BM37" s="209" t="s">
        <v>936</v>
      </c>
      <c r="BN37" s="218">
        <v>1</v>
      </c>
      <c r="BO37" s="295" t="s">
        <v>1051</v>
      </c>
      <c r="BP37" s="306" t="s">
        <v>344</v>
      </c>
      <c r="BQ37" s="447" t="s">
        <v>999</v>
      </c>
    </row>
    <row r="38" spans="1:16322" s="35" customFormat="1" ht="112.5" customHeight="1" x14ac:dyDescent="0.25">
      <c r="A38" s="933"/>
      <c r="B38" s="900"/>
      <c r="C38" s="902"/>
      <c r="D38" s="905"/>
      <c r="E38" s="921"/>
      <c r="F38" s="905"/>
      <c r="G38" s="907"/>
      <c r="H38" s="851"/>
      <c r="I38" s="843"/>
      <c r="J38" s="799"/>
      <c r="K38" s="898"/>
      <c r="L38" s="800"/>
      <c r="M38" s="801"/>
      <c r="N38" s="799"/>
      <c r="O38" s="791"/>
      <c r="P38" s="963"/>
      <c r="Q38" s="791"/>
      <c r="R38" s="788"/>
      <c r="S38" s="916"/>
      <c r="T38" s="842"/>
      <c r="U38" s="376" t="s">
        <v>823</v>
      </c>
      <c r="V38" s="398" t="s">
        <v>58</v>
      </c>
      <c r="W38" s="398" t="s">
        <v>59</v>
      </c>
      <c r="X38" s="119" t="s">
        <v>72</v>
      </c>
      <c r="Y38" s="402" t="s">
        <v>410</v>
      </c>
      <c r="Z38" s="119" t="s">
        <v>72</v>
      </c>
      <c r="AA38" s="402" t="s">
        <v>811</v>
      </c>
      <c r="AB38" s="119"/>
      <c r="AC38" s="384" t="s">
        <v>204</v>
      </c>
      <c r="AD38" s="384" t="s">
        <v>72</v>
      </c>
      <c r="AE38" s="427" t="s">
        <v>824</v>
      </c>
      <c r="AF38" s="175" t="s">
        <v>72</v>
      </c>
      <c r="AG38" s="404" t="s">
        <v>411</v>
      </c>
      <c r="AH38" s="400" t="s">
        <v>72</v>
      </c>
      <c r="AI38" s="404" t="s">
        <v>412</v>
      </c>
      <c r="AJ38" s="405">
        <f t="shared" si="6"/>
        <v>100</v>
      </c>
      <c r="AK38" s="407">
        <v>0.3</v>
      </c>
      <c r="AL38" s="405">
        <f>AJ38*AK38</f>
        <v>30</v>
      </c>
      <c r="AM38" s="879"/>
      <c r="AN38" s="800"/>
      <c r="AO38" s="801"/>
      <c r="AP38" s="799"/>
      <c r="AQ38" s="791"/>
      <c r="AR38" s="255"/>
      <c r="AS38" s="791"/>
      <c r="AT38" s="788"/>
      <c r="AU38" s="791"/>
      <c r="AV38" s="273"/>
      <c r="AW38" s="273" t="s">
        <v>823</v>
      </c>
      <c r="AX38" s="245" t="s">
        <v>399</v>
      </c>
      <c r="AY38" s="245" t="s">
        <v>983</v>
      </c>
      <c r="AZ38" s="274" t="s">
        <v>413</v>
      </c>
      <c r="BA38" s="271" t="s">
        <v>411</v>
      </c>
      <c r="BB38" s="289" t="s">
        <v>414</v>
      </c>
      <c r="BC38" s="349"/>
      <c r="BD38" s="258" t="s">
        <v>415</v>
      </c>
      <c r="BE38" s="280">
        <v>1</v>
      </c>
      <c r="BF38" s="258" t="s">
        <v>416</v>
      </c>
      <c r="BG38" s="258" t="s">
        <v>825</v>
      </c>
      <c r="BH38" s="255">
        <v>1</v>
      </c>
      <c r="BI38" s="258" t="s">
        <v>344</v>
      </c>
      <c r="BJ38" s="255" t="s">
        <v>681</v>
      </c>
      <c r="BK38" s="245" t="s">
        <v>826</v>
      </c>
      <c r="BL38" s="245" t="s">
        <v>693</v>
      </c>
      <c r="BM38" s="209" t="s">
        <v>936</v>
      </c>
      <c r="BN38" s="218">
        <v>1</v>
      </c>
      <c r="BO38" s="295" t="s">
        <v>1051</v>
      </c>
      <c r="BP38" s="306" t="s">
        <v>344</v>
      </c>
      <c r="BQ38" s="447" t="s">
        <v>999</v>
      </c>
    </row>
    <row r="39" spans="1:16322" s="35" customFormat="1" ht="148.5" customHeight="1" thickBot="1" x14ac:dyDescent="0.3">
      <c r="A39" s="933"/>
      <c r="B39" s="818"/>
      <c r="C39" s="903"/>
      <c r="D39" s="264" t="s">
        <v>392</v>
      </c>
      <c r="E39" s="265" t="s">
        <v>827</v>
      </c>
      <c r="F39" s="264" t="s">
        <v>15</v>
      </c>
      <c r="G39" s="379" t="s">
        <v>417</v>
      </c>
      <c r="H39" s="395" t="s">
        <v>418</v>
      </c>
      <c r="I39" s="393" t="s">
        <v>419</v>
      </c>
      <c r="J39" s="414" t="s">
        <v>41</v>
      </c>
      <c r="K39" s="438" t="s">
        <v>828</v>
      </c>
      <c r="L39" s="381">
        <v>1</v>
      </c>
      <c r="M39" s="267" t="str">
        <f>VLOOKUP(L39,[10]BASE!$A$47:$D$52,2,0)</f>
        <v>Rara vez</v>
      </c>
      <c r="N39" s="266">
        <v>20</v>
      </c>
      <c r="O39" s="269" t="str">
        <f>VLOOKUP(N39,[10]BASE!$A$56:$D$58,2,0)</f>
        <v>Catastrófico</v>
      </c>
      <c r="P39" s="268" t="str">
        <f>CONCATENATE(L39,N39)</f>
        <v>120</v>
      </c>
      <c r="Q39" s="269">
        <f>L39*N39</f>
        <v>20</v>
      </c>
      <c r="R39" s="275" t="str">
        <f>VLOOKUP(Q39,[10]BASE!$A$115:$B$129,2,0)</f>
        <v>MODERADA</v>
      </c>
      <c r="S39" s="147" t="s">
        <v>420</v>
      </c>
      <c r="T39" s="372" t="str">
        <f>IF(R39="baja","Asumir o Reducir el riesgo",IF(R39="moderada","Reducir el riesgo",IF(R39="Alta","Reducir el riesgo",IF(R39="Extrema","Evitar, reducir, compartir o transferir el riesgo",0))))</f>
        <v>Reducir el riesgo</v>
      </c>
      <c r="U39" s="436" t="s">
        <v>421</v>
      </c>
      <c r="V39" s="399" t="s">
        <v>60</v>
      </c>
      <c r="W39" s="414" t="s">
        <v>59</v>
      </c>
      <c r="X39" s="161" t="s">
        <v>72</v>
      </c>
      <c r="Y39" s="431" t="s">
        <v>406</v>
      </c>
      <c r="Z39" s="161" t="s">
        <v>72</v>
      </c>
      <c r="AA39" s="431" t="s">
        <v>811</v>
      </c>
      <c r="AB39" s="125"/>
      <c r="AC39" s="385" t="s">
        <v>204</v>
      </c>
      <c r="AD39" s="385" t="s">
        <v>72</v>
      </c>
      <c r="AE39" s="439" t="s">
        <v>422</v>
      </c>
      <c r="AF39" s="391" t="s">
        <v>72</v>
      </c>
      <c r="AG39" s="429" t="s">
        <v>423</v>
      </c>
      <c r="AH39" s="391" t="s">
        <v>72</v>
      </c>
      <c r="AI39" s="431" t="s">
        <v>424</v>
      </c>
      <c r="AJ39" s="389">
        <f t="shared" si="6"/>
        <v>100</v>
      </c>
      <c r="AK39" s="423">
        <v>1</v>
      </c>
      <c r="AL39" s="389">
        <f>+AK39*AJ39</f>
        <v>100</v>
      </c>
      <c r="AM39" s="425">
        <f>+AL39</f>
        <v>100</v>
      </c>
      <c r="AN39" s="434">
        <v>1</v>
      </c>
      <c r="AO39" s="267" t="str">
        <f>VLOOKUP(AN39,[10]BASE!A$48:$D$52,2,0)</f>
        <v>Rara vez</v>
      </c>
      <c r="AP39" s="266">
        <v>5</v>
      </c>
      <c r="AQ39" s="269" t="str">
        <f>VLOOKUP(AP39,[10]BASE!$A$56:$D$58,2,0)</f>
        <v xml:space="preserve">Moderado </v>
      </c>
      <c r="AR39" s="268" t="str">
        <f>CONCATENATE(AN39,AP39)</f>
        <v>15</v>
      </c>
      <c r="AS39" s="269">
        <f>AN39*AP39</f>
        <v>5</v>
      </c>
      <c r="AT39" s="275" t="str">
        <f>VLOOKUP(AS39,[10]BASE!$A$115:$B$125,2,0)</f>
        <v>BAJA</v>
      </c>
      <c r="AU39" s="269" t="str">
        <f>IF(AT39="baja","Asumir o Reducir el riesgo",IF(AT39="moderada","Reducir el riesgo",IF(AT39="Alta","Reducir el riesgo",IF(AT39="Extrema","Evitar, reducir, compartir o transferir el riesgo",0))))</f>
        <v>Asumir o Reducir el riesgo</v>
      </c>
      <c r="AV39" s="259"/>
      <c r="AW39" s="259" t="s">
        <v>421</v>
      </c>
      <c r="AX39" s="278" t="s">
        <v>399</v>
      </c>
      <c r="AY39" s="278" t="s">
        <v>983</v>
      </c>
      <c r="AZ39" s="126" t="s">
        <v>400</v>
      </c>
      <c r="BA39" s="259" t="s">
        <v>423</v>
      </c>
      <c r="BB39" s="363" t="s">
        <v>425</v>
      </c>
      <c r="BC39" s="347"/>
      <c r="BD39" s="163" t="s">
        <v>344</v>
      </c>
      <c r="BE39" s="162">
        <v>0</v>
      </c>
      <c r="BF39" s="259" t="s">
        <v>829</v>
      </c>
      <c r="BG39" s="259" t="s">
        <v>830</v>
      </c>
      <c r="BH39" s="268">
        <v>1</v>
      </c>
      <c r="BI39" s="259" t="s">
        <v>344</v>
      </c>
      <c r="BJ39" s="268" t="s">
        <v>681</v>
      </c>
      <c r="BK39" s="259" t="s">
        <v>830</v>
      </c>
      <c r="BL39" s="278"/>
      <c r="BM39" s="215" t="s">
        <v>936</v>
      </c>
      <c r="BN39" s="217">
        <v>1</v>
      </c>
      <c r="BO39" s="303" t="s">
        <v>1052</v>
      </c>
      <c r="BP39" s="300" t="s">
        <v>344</v>
      </c>
      <c r="BQ39" s="330" t="s">
        <v>999</v>
      </c>
    </row>
    <row r="40" spans="1:16322" ht="138.75" customHeight="1" x14ac:dyDescent="0.25">
      <c r="A40" s="933">
        <v>11</v>
      </c>
      <c r="B40" s="817" t="s">
        <v>209</v>
      </c>
      <c r="C40" s="901" t="s">
        <v>831</v>
      </c>
      <c r="D40" s="904" t="s">
        <v>211</v>
      </c>
      <c r="E40" s="925" t="s">
        <v>832</v>
      </c>
      <c r="F40" s="904" t="s">
        <v>213</v>
      </c>
      <c r="G40" s="906" t="s">
        <v>212</v>
      </c>
      <c r="H40" s="908" t="s">
        <v>210</v>
      </c>
      <c r="I40" s="815" t="s">
        <v>214</v>
      </c>
      <c r="J40" s="797" t="s">
        <v>41</v>
      </c>
      <c r="K40" s="897" t="s">
        <v>215</v>
      </c>
      <c r="L40" s="793">
        <v>1</v>
      </c>
      <c r="M40" s="795" t="str">
        <f>VLOOKUP(L40,[11]BASE!$A$47:$D$52,2,0)</f>
        <v>Rara vez</v>
      </c>
      <c r="N40" s="797">
        <v>20</v>
      </c>
      <c r="O40" s="790" t="str">
        <f>VLOOKUP(N40,[11]BASE!$A$56:$D$58,2,0)</f>
        <v>Catastrófico</v>
      </c>
      <c r="P40" s="1091" t="str">
        <f>CONCATENATE(L40,N40)</f>
        <v>120</v>
      </c>
      <c r="Q40" s="790">
        <f>L40*N40</f>
        <v>20</v>
      </c>
      <c r="R40" s="787" t="str">
        <f>VLOOKUP(Q40,[11]BASE!$A$115:$B$129,2,0)</f>
        <v>MODERADA</v>
      </c>
      <c r="S40" s="899" t="s">
        <v>205</v>
      </c>
      <c r="T40" s="841" t="str">
        <f>IF(R40="baja","Asumir o Reducir el riesgo",IF(R40="moderada","Reducir el riesgo",IF(R40="Alta","Reducir el riesgo",IF(R40="Extrema","Evitar, reducir, compartir o transferir el riesgo",0))))</f>
        <v>Reducir el riesgo</v>
      </c>
      <c r="U40" s="375" t="s">
        <v>216</v>
      </c>
      <c r="V40" s="417" t="s">
        <v>58</v>
      </c>
      <c r="W40" s="413" t="s">
        <v>61</v>
      </c>
      <c r="X40" s="390" t="s">
        <v>73</v>
      </c>
      <c r="Y40" s="403" t="s">
        <v>833</v>
      </c>
      <c r="Z40" s="390" t="s">
        <v>72</v>
      </c>
      <c r="AA40" s="403" t="s">
        <v>834</v>
      </c>
      <c r="AB40" s="418"/>
      <c r="AC40" s="418" t="s">
        <v>204</v>
      </c>
      <c r="AD40" s="390" t="s">
        <v>72</v>
      </c>
      <c r="AE40" s="401" t="s">
        <v>220</v>
      </c>
      <c r="AF40" s="390" t="s">
        <v>72</v>
      </c>
      <c r="AG40" s="403" t="s">
        <v>208</v>
      </c>
      <c r="AH40" s="390" t="s">
        <v>72</v>
      </c>
      <c r="AI40" s="403" t="s">
        <v>222</v>
      </c>
      <c r="AJ40" s="388">
        <f>SUM(IF(X40="SI",15,0),IF(Z40="SI",5,0),IF(AB40="X",25,0),IF(AC40="X",25,0),IF(AD40="SI",15,0),IF(AF40="SI",10,0),IF(AH40="SI",30,0))</f>
        <v>85</v>
      </c>
      <c r="AK40" s="406">
        <v>1</v>
      </c>
      <c r="AL40" s="388">
        <f>AJ40*AK40</f>
        <v>85</v>
      </c>
      <c r="AM40" s="424">
        <f>+AL40</f>
        <v>85</v>
      </c>
      <c r="AN40" s="793">
        <v>1</v>
      </c>
      <c r="AO40" s="795" t="str">
        <f>VLOOKUP(AN40,[11]BASE!A$48:$D$52,2,0)</f>
        <v>Rara vez</v>
      </c>
      <c r="AP40" s="797">
        <v>5</v>
      </c>
      <c r="AQ40" s="790" t="str">
        <f>VLOOKUP(AP40,[11]BASE!$A$56:$D$58,2,0)</f>
        <v xml:space="preserve">Moderado </v>
      </c>
      <c r="AR40" s="254" t="str">
        <f>CONCATENATE(AN40,AP40)</f>
        <v>15</v>
      </c>
      <c r="AS40" s="790">
        <f>AN40*AP40</f>
        <v>5</v>
      </c>
      <c r="AT40" s="787" t="str">
        <f>VLOOKUP(AS40,[11]BASE!$A$115:$B$125,2,0)</f>
        <v>BAJA</v>
      </c>
      <c r="AU40" s="790" t="str">
        <f>IF(AT40="baja","Asumir o Reducir el riesgo",IF(AT40="moderada","Reducir el riesgo",IF(AT40="Alta","Reducir el riesgo",IF(AT40="Extrema","Evitar, reducir, compartir o transferir el riesgo",0))))</f>
        <v>Asumir o Reducir el riesgo</v>
      </c>
      <c r="AV40" s="257"/>
      <c r="AW40" s="257" t="s">
        <v>426</v>
      </c>
      <c r="AX40" s="283" t="s">
        <v>223</v>
      </c>
      <c r="AY40" s="283" t="s">
        <v>224</v>
      </c>
      <c r="AZ40" s="222" t="s">
        <v>206</v>
      </c>
      <c r="BA40" s="286" t="s">
        <v>427</v>
      </c>
      <c r="BB40" s="354" t="s">
        <v>428</v>
      </c>
      <c r="BC40" s="346"/>
      <c r="BD40" s="286" t="s">
        <v>226</v>
      </c>
      <c r="BE40" s="132">
        <v>0.4</v>
      </c>
      <c r="BF40" s="286" t="s">
        <v>835</v>
      </c>
      <c r="BG40" s="286" t="s">
        <v>836</v>
      </c>
      <c r="BH40" s="183">
        <v>0.6</v>
      </c>
      <c r="BI40" s="159" t="s">
        <v>344</v>
      </c>
      <c r="BJ40" s="254" t="s">
        <v>683</v>
      </c>
      <c r="BK40" s="286" t="s">
        <v>836</v>
      </c>
      <c r="BL40" s="244" t="s">
        <v>837</v>
      </c>
      <c r="BM40" s="212"/>
      <c r="BN40" s="229">
        <v>0.8</v>
      </c>
      <c r="BO40" s="297" t="s">
        <v>967</v>
      </c>
      <c r="BP40" s="298" t="s">
        <v>968</v>
      </c>
      <c r="BQ40" s="332" t="s">
        <v>999</v>
      </c>
    </row>
    <row r="41" spans="1:16322" ht="153.75" customHeight="1" x14ac:dyDescent="0.25">
      <c r="A41" s="933"/>
      <c r="B41" s="900"/>
      <c r="C41" s="902"/>
      <c r="D41" s="905"/>
      <c r="E41" s="921"/>
      <c r="F41" s="905"/>
      <c r="G41" s="907"/>
      <c r="H41" s="851"/>
      <c r="I41" s="843"/>
      <c r="J41" s="799"/>
      <c r="K41" s="898"/>
      <c r="L41" s="800"/>
      <c r="M41" s="801"/>
      <c r="N41" s="799"/>
      <c r="O41" s="791"/>
      <c r="P41" s="1093"/>
      <c r="Q41" s="791"/>
      <c r="R41" s="788"/>
      <c r="S41" s="916"/>
      <c r="T41" s="842"/>
      <c r="U41" s="919" t="s">
        <v>218</v>
      </c>
      <c r="V41" s="840" t="s">
        <v>60</v>
      </c>
      <c r="W41" s="799" t="s">
        <v>59</v>
      </c>
      <c r="X41" s="830" t="s">
        <v>73</v>
      </c>
      <c r="Y41" s="837" t="s">
        <v>219</v>
      </c>
      <c r="Z41" s="830" t="s">
        <v>72</v>
      </c>
      <c r="AA41" s="837" t="s">
        <v>429</v>
      </c>
      <c r="AB41" s="832"/>
      <c r="AC41" s="832" t="s">
        <v>204</v>
      </c>
      <c r="AD41" s="830" t="s">
        <v>72</v>
      </c>
      <c r="AE41" s="927" t="s">
        <v>221</v>
      </c>
      <c r="AF41" s="830" t="s">
        <v>72</v>
      </c>
      <c r="AG41" s="837" t="s">
        <v>430</v>
      </c>
      <c r="AH41" s="830" t="s">
        <v>72</v>
      </c>
      <c r="AI41" s="837" t="s">
        <v>838</v>
      </c>
      <c r="AJ41" s="813">
        <f>SUM(IF(X41="SI",15,0),IF(Z41="SI",5,0),IF(AB41="X",25,0),IF(AC41="X",25,0),IF(AD41="SI",15,0),IF(AF41="SI",10,0),IF(AH41="SI",30,0))</f>
        <v>85</v>
      </c>
      <c r="AK41" s="926">
        <v>1</v>
      </c>
      <c r="AL41" s="813">
        <f>AJ41*AK41</f>
        <v>85</v>
      </c>
      <c r="AM41" s="879">
        <f>+AL41</f>
        <v>85</v>
      </c>
      <c r="AN41" s="800"/>
      <c r="AO41" s="801"/>
      <c r="AP41" s="799"/>
      <c r="AQ41" s="791"/>
      <c r="AR41" s="255" t="str">
        <f>CONCATENATE(AN41,AP41)</f>
        <v/>
      </c>
      <c r="AS41" s="791"/>
      <c r="AT41" s="788"/>
      <c r="AU41" s="791"/>
      <c r="AV41" s="287"/>
      <c r="AW41" s="287" t="s">
        <v>839</v>
      </c>
      <c r="AX41" s="273" t="s">
        <v>223</v>
      </c>
      <c r="AY41" s="273" t="s">
        <v>225</v>
      </c>
      <c r="AZ41" s="274" t="s">
        <v>206</v>
      </c>
      <c r="BA41" s="287" t="s">
        <v>431</v>
      </c>
      <c r="BB41" s="359" t="s">
        <v>428</v>
      </c>
      <c r="BC41" s="349"/>
      <c r="BD41" s="287" t="s">
        <v>227</v>
      </c>
      <c r="BE41" s="133">
        <v>0.4</v>
      </c>
      <c r="BF41" s="287" t="s">
        <v>835</v>
      </c>
      <c r="BG41" s="287" t="s">
        <v>840</v>
      </c>
      <c r="BH41" s="184">
        <v>0.6</v>
      </c>
      <c r="BI41" s="160" t="s">
        <v>344</v>
      </c>
      <c r="BJ41" s="255" t="s">
        <v>683</v>
      </c>
      <c r="BK41" s="287" t="s">
        <v>840</v>
      </c>
      <c r="BL41" s="245" t="s">
        <v>841</v>
      </c>
      <c r="BM41" s="211"/>
      <c r="BN41" s="230">
        <v>0.6</v>
      </c>
      <c r="BO41" s="295" t="s">
        <v>969</v>
      </c>
      <c r="BP41" s="306" t="s">
        <v>970</v>
      </c>
      <c r="BQ41" s="333" t="s">
        <v>999</v>
      </c>
    </row>
    <row r="42" spans="1:16322" ht="112.5" customHeight="1" thickBot="1" x14ac:dyDescent="0.3">
      <c r="A42" s="933"/>
      <c r="B42" s="818"/>
      <c r="C42" s="903"/>
      <c r="D42" s="909"/>
      <c r="E42" s="922"/>
      <c r="F42" s="909"/>
      <c r="G42" s="910"/>
      <c r="H42" s="911"/>
      <c r="I42" s="816"/>
      <c r="J42" s="798"/>
      <c r="K42" s="923"/>
      <c r="L42" s="794"/>
      <c r="M42" s="796"/>
      <c r="N42" s="798"/>
      <c r="O42" s="792"/>
      <c r="P42" s="1092"/>
      <c r="Q42" s="792"/>
      <c r="R42" s="789"/>
      <c r="S42" s="917"/>
      <c r="T42" s="918"/>
      <c r="U42" s="1019"/>
      <c r="V42" s="928"/>
      <c r="W42" s="798"/>
      <c r="X42" s="831"/>
      <c r="Y42" s="994"/>
      <c r="Z42" s="831"/>
      <c r="AA42" s="994"/>
      <c r="AB42" s="833"/>
      <c r="AC42" s="833"/>
      <c r="AD42" s="831"/>
      <c r="AE42" s="993"/>
      <c r="AF42" s="831"/>
      <c r="AG42" s="994"/>
      <c r="AH42" s="831"/>
      <c r="AI42" s="994"/>
      <c r="AJ42" s="814"/>
      <c r="AK42" s="995"/>
      <c r="AL42" s="814"/>
      <c r="AM42" s="880"/>
      <c r="AN42" s="794"/>
      <c r="AO42" s="796"/>
      <c r="AP42" s="798"/>
      <c r="AQ42" s="792"/>
      <c r="AR42" s="268"/>
      <c r="AS42" s="792"/>
      <c r="AT42" s="789"/>
      <c r="AU42" s="792"/>
      <c r="AV42" s="259"/>
      <c r="AW42" s="259" t="s">
        <v>217</v>
      </c>
      <c r="AX42" s="141" t="s">
        <v>842</v>
      </c>
      <c r="AY42" s="141" t="s">
        <v>843</v>
      </c>
      <c r="AZ42" s="127" t="s">
        <v>206</v>
      </c>
      <c r="BA42" s="141" t="s">
        <v>844</v>
      </c>
      <c r="BB42" s="360" t="s">
        <v>432</v>
      </c>
      <c r="BC42" s="347"/>
      <c r="BD42" s="141" t="s">
        <v>845</v>
      </c>
      <c r="BE42" s="311">
        <v>0.3</v>
      </c>
      <c r="BF42" s="141" t="s">
        <v>846</v>
      </c>
      <c r="BG42" s="141" t="s">
        <v>847</v>
      </c>
      <c r="BH42" s="185">
        <v>0.5</v>
      </c>
      <c r="BI42" s="259" t="s">
        <v>672</v>
      </c>
      <c r="BJ42" s="268" t="s">
        <v>683</v>
      </c>
      <c r="BK42" s="141" t="s">
        <v>847</v>
      </c>
      <c r="BL42" s="278" t="s">
        <v>848</v>
      </c>
      <c r="BM42" s="213"/>
      <c r="BN42" s="231">
        <v>0.7</v>
      </c>
      <c r="BO42" s="303" t="s">
        <v>971</v>
      </c>
      <c r="BP42" s="317" t="s">
        <v>972</v>
      </c>
      <c r="BQ42" s="452"/>
    </row>
    <row r="43" spans="1:16322" ht="112.5" customHeight="1" x14ac:dyDescent="0.25">
      <c r="A43" s="933">
        <v>12</v>
      </c>
      <c r="B43" s="817" t="s">
        <v>195</v>
      </c>
      <c r="C43" s="901" t="s">
        <v>228</v>
      </c>
      <c r="D43" s="904" t="s">
        <v>849</v>
      </c>
      <c r="E43" s="925" t="s">
        <v>850</v>
      </c>
      <c r="F43" s="904" t="s">
        <v>229</v>
      </c>
      <c r="G43" s="906" t="s">
        <v>851</v>
      </c>
      <c r="H43" s="908" t="s">
        <v>230</v>
      </c>
      <c r="I43" s="815" t="s">
        <v>852</v>
      </c>
      <c r="J43" s="797" t="s">
        <v>41</v>
      </c>
      <c r="K43" s="897" t="s">
        <v>231</v>
      </c>
      <c r="L43" s="793">
        <v>2</v>
      </c>
      <c r="M43" s="795" t="str">
        <f>VLOOKUP(L43,[12]BASE!$A$47:$D$52,2,0)</f>
        <v>Improbable</v>
      </c>
      <c r="N43" s="797">
        <v>20</v>
      </c>
      <c r="O43" s="790" t="str">
        <f>VLOOKUP(N43,[12]BASE!$A$56:$D$58,2,0)</f>
        <v>Catastrófico</v>
      </c>
      <c r="P43" s="1091" t="str">
        <f>CONCATENATE(L43,N43)</f>
        <v>220</v>
      </c>
      <c r="Q43" s="790">
        <f>L43*N43</f>
        <v>40</v>
      </c>
      <c r="R43" s="787" t="str">
        <f>VLOOKUP(Q43,[12]BASE!$A$115:$B$129,2,0)</f>
        <v>ALTA</v>
      </c>
      <c r="S43" s="899" t="s">
        <v>205</v>
      </c>
      <c r="T43" s="841" t="str">
        <f>IF(R43="baja","Asumir o Reducir el riesgo",IF(R43="moderada","Reducir el riesgo",IF(R43="Alta","Reducir el riesgo",IF(R43="Extrema","Evitar, reducir, compartir o transferir el riesgo",0))))</f>
        <v>Reducir el riesgo</v>
      </c>
      <c r="U43" s="375" t="s">
        <v>232</v>
      </c>
      <c r="V43" s="417" t="s">
        <v>58</v>
      </c>
      <c r="W43" s="413" t="s">
        <v>59</v>
      </c>
      <c r="X43" s="390" t="s">
        <v>73</v>
      </c>
      <c r="Y43" s="403" t="s">
        <v>853</v>
      </c>
      <c r="Z43" s="390" t="s">
        <v>72</v>
      </c>
      <c r="AA43" s="403" t="s">
        <v>233</v>
      </c>
      <c r="AB43" s="418"/>
      <c r="AC43" s="418" t="s">
        <v>204</v>
      </c>
      <c r="AD43" s="390" t="s">
        <v>73</v>
      </c>
      <c r="AE43" s="401" t="s">
        <v>234</v>
      </c>
      <c r="AF43" s="390" t="s">
        <v>73</v>
      </c>
      <c r="AG43" s="403" t="s">
        <v>235</v>
      </c>
      <c r="AH43" s="390" t="s">
        <v>73</v>
      </c>
      <c r="AI43" s="403" t="s">
        <v>854</v>
      </c>
      <c r="AJ43" s="388">
        <f>SUM(IF(X43="SI",15,0),IF(Z43="SI",5,0),IF(AB43="X",25,0),IF(AC43="X",25,0),IF(AD43="SI",15,0),IF(AF43="SI",10,0),IF(AH43="SI",30,0))</f>
        <v>30</v>
      </c>
      <c r="AK43" s="406">
        <v>1</v>
      </c>
      <c r="AL43" s="388">
        <f>AJ43*AK43</f>
        <v>30</v>
      </c>
      <c r="AM43" s="424">
        <f>AL43</f>
        <v>30</v>
      </c>
      <c r="AN43" s="793">
        <v>2</v>
      </c>
      <c r="AO43" s="795" t="str">
        <f>VLOOKUP(AN43,[12]BASE!A$48:$D$52,2,0)</f>
        <v>Improbable</v>
      </c>
      <c r="AP43" s="797">
        <v>10</v>
      </c>
      <c r="AQ43" s="790" t="str">
        <f>VLOOKUP(AP43,[12]BASE!$A$56:$D$58,2,0)</f>
        <v>Mayor</v>
      </c>
      <c r="AR43" s="254" t="str">
        <f t="shared" ref="AR43:AR50" si="9">CONCATENATE(AN43,AP43)</f>
        <v>210</v>
      </c>
      <c r="AS43" s="790">
        <f>AN43*AP43</f>
        <v>20</v>
      </c>
      <c r="AT43" s="787" t="str">
        <f>VLOOKUP(AS43,[12]BASE!$A$115:$B$125,2,0)</f>
        <v>MODERADA</v>
      </c>
      <c r="AU43" s="790" t="str">
        <f>IF(AT43="baja","Asumir o Reducir el riesgo",IF(AT43="moderada","Reducir el riesgo",IF(AT43="Alta","Reducir el riesgo",IF(AT43="Extrema","Evitar, reducir, compartir o transferir el riesgo",0))))</f>
        <v>Reducir el riesgo</v>
      </c>
      <c r="AV43" s="257"/>
      <c r="AW43" s="257" t="s">
        <v>353</v>
      </c>
      <c r="AX43" s="283" t="s">
        <v>236</v>
      </c>
      <c r="AY43" s="283" t="s">
        <v>237</v>
      </c>
      <c r="AZ43" s="222" t="s">
        <v>206</v>
      </c>
      <c r="BA43" s="286" t="s">
        <v>238</v>
      </c>
      <c r="BB43" s="354" t="s">
        <v>239</v>
      </c>
      <c r="BC43" s="346"/>
      <c r="BD43" s="257" t="s">
        <v>436</v>
      </c>
      <c r="BE43" s="183">
        <v>0</v>
      </c>
      <c r="BF43" s="257" t="s">
        <v>437</v>
      </c>
      <c r="BG43" s="257" t="s">
        <v>660</v>
      </c>
      <c r="BH43" s="183">
        <v>0</v>
      </c>
      <c r="BI43" s="159" t="s">
        <v>344</v>
      </c>
      <c r="BJ43" s="254" t="s">
        <v>683</v>
      </c>
      <c r="BK43" s="257" t="s">
        <v>855</v>
      </c>
      <c r="BL43" s="257" t="s">
        <v>856</v>
      </c>
      <c r="BM43" s="212"/>
      <c r="BN43" s="223">
        <v>0</v>
      </c>
      <c r="BO43" s="297" t="s">
        <v>992</v>
      </c>
      <c r="BP43" s="298" t="s">
        <v>1053</v>
      </c>
      <c r="BQ43" s="332"/>
    </row>
    <row r="44" spans="1:16322" ht="146.25" customHeight="1" x14ac:dyDescent="0.25">
      <c r="A44" s="933"/>
      <c r="B44" s="900"/>
      <c r="C44" s="902"/>
      <c r="D44" s="905"/>
      <c r="E44" s="921"/>
      <c r="F44" s="905"/>
      <c r="G44" s="907"/>
      <c r="H44" s="851"/>
      <c r="I44" s="843"/>
      <c r="J44" s="799"/>
      <c r="K44" s="898"/>
      <c r="L44" s="800"/>
      <c r="M44" s="801"/>
      <c r="N44" s="799"/>
      <c r="O44" s="791"/>
      <c r="P44" s="1093"/>
      <c r="Q44" s="791"/>
      <c r="R44" s="788"/>
      <c r="S44" s="840"/>
      <c r="T44" s="842"/>
      <c r="U44" s="435" t="s">
        <v>240</v>
      </c>
      <c r="V44" s="398" t="s">
        <v>60</v>
      </c>
      <c r="W44" s="430" t="s">
        <v>59</v>
      </c>
      <c r="X44" s="400" t="s">
        <v>72</v>
      </c>
      <c r="Y44" s="404" t="s">
        <v>241</v>
      </c>
      <c r="Z44" s="175" t="s">
        <v>72</v>
      </c>
      <c r="AA44" s="404" t="s">
        <v>233</v>
      </c>
      <c r="AB44" s="119"/>
      <c r="AC44" s="384" t="s">
        <v>204</v>
      </c>
      <c r="AD44" s="400" t="s">
        <v>72</v>
      </c>
      <c r="AE44" s="402" t="s">
        <v>242</v>
      </c>
      <c r="AF44" s="175" t="s">
        <v>72</v>
      </c>
      <c r="AG44" s="404" t="s">
        <v>857</v>
      </c>
      <c r="AH44" s="400" t="s">
        <v>72</v>
      </c>
      <c r="AI44" s="404" t="s">
        <v>243</v>
      </c>
      <c r="AJ44" s="405">
        <f>SUM(IF(X44="SI",15,0),IF(Z44="SI",5,0),IF(AB44="X",25,0),IF(AC44="X",25,0),IF(AD44="SI",15,0),IF(AF44="SI",10,0),IF(AH44="SI",30,0))</f>
        <v>100</v>
      </c>
      <c r="AK44" s="407">
        <v>0.5</v>
      </c>
      <c r="AL44" s="405">
        <f>AJ44*AK44</f>
        <v>50</v>
      </c>
      <c r="AM44" s="879">
        <f>AL44+AL45</f>
        <v>72.5</v>
      </c>
      <c r="AN44" s="800"/>
      <c r="AO44" s="801"/>
      <c r="AP44" s="799"/>
      <c r="AQ44" s="791"/>
      <c r="AR44" s="255" t="str">
        <f t="shared" si="9"/>
        <v/>
      </c>
      <c r="AS44" s="791"/>
      <c r="AT44" s="788"/>
      <c r="AU44" s="791"/>
      <c r="AV44" s="258"/>
      <c r="AW44" s="258" t="s">
        <v>244</v>
      </c>
      <c r="AX44" s="273" t="s">
        <v>245</v>
      </c>
      <c r="AY44" s="273" t="s">
        <v>246</v>
      </c>
      <c r="AZ44" s="274" t="s">
        <v>206</v>
      </c>
      <c r="BA44" s="272" t="s">
        <v>858</v>
      </c>
      <c r="BB44" s="361" t="s">
        <v>247</v>
      </c>
      <c r="BC44" s="349"/>
      <c r="BD44" s="258" t="s">
        <v>438</v>
      </c>
      <c r="BE44" s="184">
        <v>0.5</v>
      </c>
      <c r="BF44" s="258" t="s">
        <v>439</v>
      </c>
      <c r="BG44" s="258" t="s">
        <v>661</v>
      </c>
      <c r="BH44" s="186">
        <v>1</v>
      </c>
      <c r="BI44" s="160" t="s">
        <v>344</v>
      </c>
      <c r="BJ44" s="255" t="s">
        <v>681</v>
      </c>
      <c r="BK44" s="258" t="s">
        <v>694</v>
      </c>
      <c r="BL44" s="182"/>
      <c r="BM44" s="209" t="s">
        <v>936</v>
      </c>
      <c r="BN44" s="224">
        <v>0</v>
      </c>
      <c r="BO44" s="296" t="s">
        <v>993</v>
      </c>
      <c r="BP44" s="306" t="s">
        <v>994</v>
      </c>
      <c r="BQ44" s="333"/>
    </row>
    <row r="45" spans="1:16322" ht="174" customHeight="1" thickBot="1" x14ac:dyDescent="0.3">
      <c r="A45" s="933"/>
      <c r="B45" s="818"/>
      <c r="C45" s="903"/>
      <c r="D45" s="909"/>
      <c r="E45" s="922"/>
      <c r="F45" s="909"/>
      <c r="G45" s="910"/>
      <c r="H45" s="911"/>
      <c r="I45" s="816"/>
      <c r="J45" s="798"/>
      <c r="K45" s="923"/>
      <c r="L45" s="794"/>
      <c r="M45" s="796"/>
      <c r="N45" s="798"/>
      <c r="O45" s="792"/>
      <c r="P45" s="1092"/>
      <c r="Q45" s="792"/>
      <c r="R45" s="789"/>
      <c r="S45" s="928"/>
      <c r="T45" s="918"/>
      <c r="U45" s="436" t="s">
        <v>859</v>
      </c>
      <c r="V45" s="399" t="s">
        <v>60</v>
      </c>
      <c r="W45" s="414" t="s">
        <v>62</v>
      </c>
      <c r="X45" s="391" t="s">
        <v>72</v>
      </c>
      <c r="Y45" s="431" t="s">
        <v>860</v>
      </c>
      <c r="Z45" s="161" t="s">
        <v>72</v>
      </c>
      <c r="AA45" s="431" t="s">
        <v>276</v>
      </c>
      <c r="AB45" s="125"/>
      <c r="AC45" s="385" t="s">
        <v>204</v>
      </c>
      <c r="AD45" s="391" t="s">
        <v>73</v>
      </c>
      <c r="AE45" s="439" t="s">
        <v>277</v>
      </c>
      <c r="AF45" s="161" t="s">
        <v>73</v>
      </c>
      <c r="AG45" s="431" t="s">
        <v>861</v>
      </c>
      <c r="AH45" s="391" t="s">
        <v>73</v>
      </c>
      <c r="AI45" s="431" t="s">
        <v>278</v>
      </c>
      <c r="AJ45" s="389">
        <f>SUM(IF(X45="SI",15,0),IF(Z45="SI",5,0),IF(AB45="X",25,0),IF(AC45="X",25,0),IF(AD45="SI",15,0),IF(AF45="SI",10,0),IF(AH45="SI",30,0))</f>
        <v>45</v>
      </c>
      <c r="AK45" s="423">
        <v>0.5</v>
      </c>
      <c r="AL45" s="389">
        <f>AJ45*AK45</f>
        <v>22.5</v>
      </c>
      <c r="AM45" s="880"/>
      <c r="AN45" s="794"/>
      <c r="AO45" s="796"/>
      <c r="AP45" s="798"/>
      <c r="AQ45" s="792"/>
      <c r="AR45" s="268" t="str">
        <f t="shared" si="9"/>
        <v/>
      </c>
      <c r="AS45" s="792"/>
      <c r="AT45" s="789"/>
      <c r="AU45" s="792"/>
      <c r="AV45" s="141"/>
      <c r="AW45" s="141" t="s">
        <v>862</v>
      </c>
      <c r="AX45" s="148" t="s">
        <v>279</v>
      </c>
      <c r="AY45" s="148" t="s">
        <v>279</v>
      </c>
      <c r="AZ45" s="126" t="s">
        <v>206</v>
      </c>
      <c r="BA45" s="141" t="s">
        <v>248</v>
      </c>
      <c r="BB45" s="355" t="s">
        <v>249</v>
      </c>
      <c r="BC45" s="347"/>
      <c r="BD45" s="259" t="s">
        <v>440</v>
      </c>
      <c r="BE45" s="185">
        <v>0</v>
      </c>
      <c r="BF45" s="259" t="s">
        <v>441</v>
      </c>
      <c r="BG45" s="259" t="s">
        <v>662</v>
      </c>
      <c r="BH45" s="185">
        <v>0</v>
      </c>
      <c r="BI45" s="259" t="s">
        <v>663</v>
      </c>
      <c r="BJ45" s="268" t="s">
        <v>683</v>
      </c>
      <c r="BK45" s="163" t="s">
        <v>695</v>
      </c>
      <c r="BL45" s="259" t="s">
        <v>908</v>
      </c>
      <c r="BM45" s="213"/>
      <c r="BN45" s="225">
        <v>0</v>
      </c>
      <c r="BO45" s="303" t="s">
        <v>995</v>
      </c>
      <c r="BP45" s="300" t="s">
        <v>996</v>
      </c>
      <c r="BQ45" s="452"/>
    </row>
    <row r="46" spans="1:16322" ht="112.5" customHeight="1" x14ac:dyDescent="0.25">
      <c r="A46" s="924">
        <v>13</v>
      </c>
      <c r="B46" s="817" t="s">
        <v>198</v>
      </c>
      <c r="C46" s="901" t="s">
        <v>561</v>
      </c>
      <c r="D46" s="904" t="s">
        <v>562</v>
      </c>
      <c r="E46" s="925" t="s">
        <v>863</v>
      </c>
      <c r="F46" s="904" t="s">
        <v>252</v>
      </c>
      <c r="G46" s="906" t="s">
        <v>563</v>
      </c>
      <c r="H46" s="908" t="s">
        <v>479</v>
      </c>
      <c r="I46" s="815" t="s">
        <v>564</v>
      </c>
      <c r="J46" s="797" t="s">
        <v>41</v>
      </c>
      <c r="K46" s="897" t="s">
        <v>565</v>
      </c>
      <c r="L46" s="793">
        <v>1</v>
      </c>
      <c r="M46" s="795" t="str">
        <f>VLOOKUP(L46,[13]BASE!$A$47:$D$52,2,0)</f>
        <v>Rara vez</v>
      </c>
      <c r="N46" s="797">
        <v>20</v>
      </c>
      <c r="O46" s="790" t="str">
        <f>VLOOKUP(N46,[13]BASE!$A$56:$D$58,2,0)</f>
        <v>Catastrófico</v>
      </c>
      <c r="P46" s="1091" t="str">
        <f>CONCATENATE(L46,N46)</f>
        <v>120</v>
      </c>
      <c r="Q46" s="790">
        <f>L46*N46</f>
        <v>20</v>
      </c>
      <c r="R46" s="787" t="str">
        <f>VLOOKUP(Q46,[13]BASE!$A$115:$B$129,2,0)</f>
        <v>MODERADA</v>
      </c>
      <c r="S46" s="899" t="s">
        <v>205</v>
      </c>
      <c r="T46" s="841" t="str">
        <f>IF(R46="baja","Asumir o Reducir el riesgo",IF(R46="moderada","Reducir el riesgo",IF(R46="Alta","Reducir el riesgo",IF(R46="Extrema","Evitar, reducir, compartir o transferir el riesgo",0))))</f>
        <v>Reducir el riesgo</v>
      </c>
      <c r="U46" s="375" t="s">
        <v>566</v>
      </c>
      <c r="V46" s="417" t="s">
        <v>60</v>
      </c>
      <c r="W46" s="413" t="s">
        <v>59</v>
      </c>
      <c r="X46" s="390" t="s">
        <v>72</v>
      </c>
      <c r="Y46" s="403" t="s">
        <v>864</v>
      </c>
      <c r="Z46" s="390" t="s">
        <v>72</v>
      </c>
      <c r="AA46" s="403" t="s">
        <v>567</v>
      </c>
      <c r="AB46" s="418"/>
      <c r="AC46" s="418" t="s">
        <v>204</v>
      </c>
      <c r="AD46" s="390" t="s">
        <v>72</v>
      </c>
      <c r="AE46" s="401" t="s">
        <v>568</v>
      </c>
      <c r="AF46" s="390" t="s">
        <v>72</v>
      </c>
      <c r="AG46" s="403" t="s">
        <v>865</v>
      </c>
      <c r="AH46" s="390" t="s">
        <v>72</v>
      </c>
      <c r="AI46" s="403" t="s">
        <v>569</v>
      </c>
      <c r="AJ46" s="388">
        <f>SUM(IF(X46="SI",15,0),IF(Z46="SI",5,0),IF(AB46="X",25,0),IF(AC46="X",25,0),IF(AD46="SI",15,0),IF(AF46="SI",10,0),IF(AH46="SI",30,0))</f>
        <v>100</v>
      </c>
      <c r="AK46" s="406">
        <v>0.5</v>
      </c>
      <c r="AL46" s="388">
        <f>AJ46*AK46</f>
        <v>50</v>
      </c>
      <c r="AM46" s="896">
        <f>AL46+AL47</f>
        <v>100</v>
      </c>
      <c r="AN46" s="793">
        <v>1</v>
      </c>
      <c r="AO46" s="795" t="str">
        <f>VLOOKUP(AN46,[13]BASE!A$48:$D$52,2,0)</f>
        <v>Rara vez</v>
      </c>
      <c r="AP46" s="797">
        <v>5</v>
      </c>
      <c r="AQ46" s="790" t="str">
        <f>VLOOKUP(AP46,[13]BASE!$A$56:$D$58,2,0)</f>
        <v xml:space="preserve">Moderado </v>
      </c>
      <c r="AR46" s="254" t="str">
        <f t="shared" si="9"/>
        <v>15</v>
      </c>
      <c r="AS46" s="790">
        <f>AN46*AP46</f>
        <v>5</v>
      </c>
      <c r="AT46" s="787" t="str">
        <f>VLOOKUP(AS46,[13]BASE!$A$115:$B$125,2,0)</f>
        <v>BAJA</v>
      </c>
      <c r="AU46" s="790" t="str">
        <f>IF(AT46="baja","Asumir o Reducir el riesgo",IF(AT46="moderada","Reducir el riesgo",IF(AT46="Alta","Reducir el riesgo",IF(AT46="Extrema","Evitar, reducir, compartir o transferir el riesgo",0))))</f>
        <v>Asumir o Reducir el riesgo</v>
      </c>
      <c r="AV46" s="257" t="s">
        <v>866</v>
      </c>
      <c r="AW46" s="257"/>
      <c r="AX46" s="283" t="s">
        <v>570</v>
      </c>
      <c r="AY46" s="283" t="s">
        <v>571</v>
      </c>
      <c r="AZ46" s="222" t="s">
        <v>206</v>
      </c>
      <c r="BA46" s="286" t="s">
        <v>867</v>
      </c>
      <c r="BB46" s="354" t="s">
        <v>595</v>
      </c>
      <c r="BC46" s="346"/>
      <c r="BD46" s="286" t="s">
        <v>596</v>
      </c>
      <c r="BE46" s="194">
        <v>0</v>
      </c>
      <c r="BF46" s="286" t="s">
        <v>580</v>
      </c>
      <c r="BG46" s="257" t="s">
        <v>624</v>
      </c>
      <c r="BH46" s="183">
        <v>1</v>
      </c>
      <c r="BI46" s="257" t="s">
        <v>625</v>
      </c>
      <c r="BJ46" s="254" t="s">
        <v>681</v>
      </c>
      <c r="BK46" s="257" t="s">
        <v>624</v>
      </c>
      <c r="BL46" s="180"/>
      <c r="BM46" s="214" t="s">
        <v>936</v>
      </c>
      <c r="BN46" s="223">
        <v>1</v>
      </c>
      <c r="BO46" s="297" t="s">
        <v>958</v>
      </c>
      <c r="BP46" s="309" t="s">
        <v>344</v>
      </c>
      <c r="BQ46" s="450"/>
    </row>
    <row r="47" spans="1:16322" ht="112.5" customHeight="1" x14ac:dyDescent="0.25">
      <c r="A47" s="924"/>
      <c r="B47" s="900"/>
      <c r="C47" s="902"/>
      <c r="D47" s="905"/>
      <c r="E47" s="921"/>
      <c r="F47" s="905"/>
      <c r="G47" s="907"/>
      <c r="H47" s="851"/>
      <c r="I47" s="843"/>
      <c r="J47" s="799"/>
      <c r="K47" s="898"/>
      <c r="L47" s="800"/>
      <c r="M47" s="801"/>
      <c r="N47" s="799"/>
      <c r="O47" s="791"/>
      <c r="P47" s="1093"/>
      <c r="Q47" s="791"/>
      <c r="R47" s="788"/>
      <c r="S47" s="840"/>
      <c r="T47" s="842"/>
      <c r="U47" s="919" t="s">
        <v>572</v>
      </c>
      <c r="V47" s="840" t="s">
        <v>60</v>
      </c>
      <c r="W47" s="799" t="s">
        <v>59</v>
      </c>
      <c r="X47" s="830" t="s">
        <v>72</v>
      </c>
      <c r="Y47" s="837" t="s">
        <v>864</v>
      </c>
      <c r="Z47" s="830" t="s">
        <v>72</v>
      </c>
      <c r="AA47" s="837" t="s">
        <v>573</v>
      </c>
      <c r="AB47" s="832"/>
      <c r="AC47" s="832" t="s">
        <v>204</v>
      </c>
      <c r="AD47" s="830" t="s">
        <v>72</v>
      </c>
      <c r="AE47" s="927" t="s">
        <v>568</v>
      </c>
      <c r="AF47" s="830" t="s">
        <v>72</v>
      </c>
      <c r="AG47" s="837" t="s">
        <v>865</v>
      </c>
      <c r="AH47" s="830" t="s">
        <v>72</v>
      </c>
      <c r="AI47" s="837" t="s">
        <v>868</v>
      </c>
      <c r="AJ47" s="813">
        <f>SUM(IF(X47="SI",15,0),IF(Z47="SI",5,0),IF(AB47="X",25,0),IF(AC47="X",25,0),IF(AD47="SI",15,0),IF(AF47="SI",10,0),IF(AH47="SI",30,0))</f>
        <v>100</v>
      </c>
      <c r="AK47" s="926">
        <v>0.5</v>
      </c>
      <c r="AL47" s="813">
        <f>AJ47*AK47</f>
        <v>50</v>
      </c>
      <c r="AM47" s="879"/>
      <c r="AN47" s="800"/>
      <c r="AO47" s="801"/>
      <c r="AP47" s="799"/>
      <c r="AQ47" s="791"/>
      <c r="AR47" s="255" t="str">
        <f t="shared" si="9"/>
        <v/>
      </c>
      <c r="AS47" s="791"/>
      <c r="AT47" s="788"/>
      <c r="AU47" s="791"/>
      <c r="AV47" s="914" t="s">
        <v>866</v>
      </c>
      <c r="AW47" s="272"/>
      <c r="AX47" s="915" t="s">
        <v>570</v>
      </c>
      <c r="AY47" s="915" t="s">
        <v>574</v>
      </c>
      <c r="AZ47" s="920" t="s">
        <v>206</v>
      </c>
      <c r="BA47" s="914" t="s">
        <v>867</v>
      </c>
      <c r="BB47" s="359" t="s">
        <v>595</v>
      </c>
      <c r="BC47" s="349"/>
      <c r="BD47" s="287" t="s">
        <v>596</v>
      </c>
      <c r="BE47" s="118">
        <v>0</v>
      </c>
      <c r="BF47" s="287" t="s">
        <v>580</v>
      </c>
      <c r="BG47" s="258" t="s">
        <v>624</v>
      </c>
      <c r="BH47" s="186">
        <v>1</v>
      </c>
      <c r="BI47" s="187" t="s">
        <v>625</v>
      </c>
      <c r="BJ47" s="255" t="s">
        <v>681</v>
      </c>
      <c r="BK47" s="258" t="s">
        <v>624</v>
      </c>
      <c r="BL47" s="182"/>
      <c r="BM47" s="209" t="s">
        <v>936</v>
      </c>
      <c r="BN47" s="224">
        <v>1</v>
      </c>
      <c r="BO47" s="295" t="s">
        <v>959</v>
      </c>
      <c r="BP47" s="310" t="s">
        <v>344</v>
      </c>
      <c r="BQ47" s="451"/>
    </row>
    <row r="48" spans="1:16322" ht="112.5" customHeight="1" x14ac:dyDescent="0.25">
      <c r="A48" s="924"/>
      <c r="B48" s="900"/>
      <c r="C48" s="902"/>
      <c r="D48" s="905"/>
      <c r="E48" s="921"/>
      <c r="F48" s="905"/>
      <c r="G48" s="907"/>
      <c r="H48" s="851"/>
      <c r="I48" s="843"/>
      <c r="J48" s="799"/>
      <c r="K48" s="898"/>
      <c r="L48" s="800"/>
      <c r="M48" s="801"/>
      <c r="N48" s="799"/>
      <c r="O48" s="791"/>
      <c r="P48" s="963"/>
      <c r="Q48" s="791"/>
      <c r="R48" s="788"/>
      <c r="S48" s="840"/>
      <c r="T48" s="842"/>
      <c r="U48" s="919"/>
      <c r="V48" s="840"/>
      <c r="W48" s="799"/>
      <c r="X48" s="830"/>
      <c r="Y48" s="837"/>
      <c r="Z48" s="830"/>
      <c r="AA48" s="837"/>
      <c r="AB48" s="832"/>
      <c r="AC48" s="832"/>
      <c r="AD48" s="830"/>
      <c r="AE48" s="927"/>
      <c r="AF48" s="830"/>
      <c r="AG48" s="837"/>
      <c r="AH48" s="830"/>
      <c r="AI48" s="837"/>
      <c r="AJ48" s="813"/>
      <c r="AK48" s="926"/>
      <c r="AL48" s="813"/>
      <c r="AM48" s="879"/>
      <c r="AN48" s="800"/>
      <c r="AO48" s="801"/>
      <c r="AP48" s="799"/>
      <c r="AQ48" s="791"/>
      <c r="AR48" s="255" t="str">
        <f t="shared" si="9"/>
        <v/>
      </c>
      <c r="AS48" s="791"/>
      <c r="AT48" s="788"/>
      <c r="AU48" s="791"/>
      <c r="AV48" s="914"/>
      <c r="AW48" s="272"/>
      <c r="AX48" s="915"/>
      <c r="AY48" s="915"/>
      <c r="AZ48" s="920"/>
      <c r="BA48" s="914"/>
      <c r="BB48" s="359" t="s">
        <v>595</v>
      </c>
      <c r="BC48" s="349"/>
      <c r="BD48" s="287" t="s">
        <v>596</v>
      </c>
      <c r="BE48" s="118">
        <v>0</v>
      </c>
      <c r="BF48" s="287" t="s">
        <v>580</v>
      </c>
      <c r="BG48" s="258" t="s">
        <v>624</v>
      </c>
      <c r="BH48" s="184">
        <v>1</v>
      </c>
      <c r="BI48" s="187" t="s">
        <v>625</v>
      </c>
      <c r="BJ48" s="255" t="s">
        <v>681</v>
      </c>
      <c r="BK48" s="258" t="s">
        <v>624</v>
      </c>
      <c r="BL48" s="182"/>
      <c r="BM48" s="209" t="s">
        <v>936</v>
      </c>
      <c r="BN48" s="224">
        <v>1</v>
      </c>
      <c r="BO48" s="295" t="s">
        <v>959</v>
      </c>
      <c r="BP48" s="310" t="s">
        <v>344</v>
      </c>
      <c r="BQ48" s="451"/>
    </row>
    <row r="49" spans="1:69" ht="112.5" customHeight="1" x14ac:dyDescent="0.25">
      <c r="A49" s="924"/>
      <c r="B49" s="900"/>
      <c r="C49" s="902"/>
      <c r="D49" s="799" t="s">
        <v>15</v>
      </c>
      <c r="E49" s="921" t="s">
        <v>575</v>
      </c>
      <c r="F49" s="905" t="s">
        <v>252</v>
      </c>
      <c r="G49" s="907" t="s">
        <v>576</v>
      </c>
      <c r="H49" s="851" t="s">
        <v>577</v>
      </c>
      <c r="I49" s="843" t="s">
        <v>578</v>
      </c>
      <c r="J49" s="799" t="s">
        <v>41</v>
      </c>
      <c r="K49" s="898" t="s">
        <v>579</v>
      </c>
      <c r="L49" s="800">
        <v>1</v>
      </c>
      <c r="M49" s="801" t="str">
        <f>VLOOKUP(L49,[13]BASE!$A$47:$D$52,2,0)</f>
        <v>Rara vez</v>
      </c>
      <c r="N49" s="799">
        <v>20</v>
      </c>
      <c r="O49" s="791" t="str">
        <f>VLOOKUP(N49,[13]BASE!$A$56:$D$58,2,0)</f>
        <v>Catastrófico</v>
      </c>
      <c r="P49" s="1000" t="str">
        <f>CONCATENATE(L49,N49)</f>
        <v>120</v>
      </c>
      <c r="Q49" s="791">
        <f>L49*N49</f>
        <v>20</v>
      </c>
      <c r="R49" s="788" t="str">
        <f>VLOOKUP(Q49,[13]BASE!$A$115:$B$129,2,0)</f>
        <v>MODERADA</v>
      </c>
      <c r="S49" s="916" t="s">
        <v>205</v>
      </c>
      <c r="T49" s="842" t="str">
        <f>IF(R49="baja","Asumir o Reducir el riesgo",IF(R49="moderada","Reducir el riesgo",IF(R49="Alta","Reducir el riesgo",IF(R49="Extrema","Evitar, reducir, compartir o transferir el riesgo",0))))</f>
        <v>Reducir el riesgo</v>
      </c>
      <c r="U49" s="435" t="s">
        <v>1072</v>
      </c>
      <c r="V49" s="398" t="s">
        <v>60</v>
      </c>
      <c r="W49" s="430" t="s">
        <v>59</v>
      </c>
      <c r="X49" s="175" t="s">
        <v>72</v>
      </c>
      <c r="Y49" s="404" t="s">
        <v>864</v>
      </c>
      <c r="Z49" s="400" t="s">
        <v>72</v>
      </c>
      <c r="AA49" s="442" t="s">
        <v>567</v>
      </c>
      <c r="AB49" s="384"/>
      <c r="AC49" s="384" t="s">
        <v>204</v>
      </c>
      <c r="AD49" s="400" t="s">
        <v>72</v>
      </c>
      <c r="AE49" s="442" t="s">
        <v>568</v>
      </c>
      <c r="AF49" s="400" t="s">
        <v>72</v>
      </c>
      <c r="AG49" s="404" t="s">
        <v>865</v>
      </c>
      <c r="AH49" s="400" t="s">
        <v>72</v>
      </c>
      <c r="AI49" s="442" t="s">
        <v>569</v>
      </c>
      <c r="AJ49" s="405">
        <f t="shared" ref="AJ49:AJ54" si="10">SUM(IF(X49="SI",15,0),IF(Z49="SI",5,0),IF(AB49="X",25,0),IF(AC49="X",25,0),IF(AD49="SI",15,0),IF(AF49="SI",10,0),IF(AH49="SI",30,0))</f>
        <v>100</v>
      </c>
      <c r="AK49" s="407">
        <v>0.5</v>
      </c>
      <c r="AL49" s="405">
        <f>AJ49*AK49</f>
        <v>50</v>
      </c>
      <c r="AM49" s="879">
        <f>AL49+AL50</f>
        <v>100</v>
      </c>
      <c r="AN49" s="800">
        <v>1</v>
      </c>
      <c r="AO49" s="801" t="str">
        <f>VLOOKUP(AN49,[13]BASE!A$48:$D$52,2,0)</f>
        <v>Rara vez</v>
      </c>
      <c r="AP49" s="799">
        <v>5</v>
      </c>
      <c r="AQ49" s="791" t="str">
        <f>VLOOKUP(AP49,[13]BASE!$A$56:$D$58,2,0)</f>
        <v xml:space="preserve">Moderado </v>
      </c>
      <c r="AR49" s="255" t="str">
        <f t="shared" si="9"/>
        <v>15</v>
      </c>
      <c r="AS49" s="791">
        <f>AN49*AP49</f>
        <v>5</v>
      </c>
      <c r="AT49" s="788" t="str">
        <f>VLOOKUP(AS49,[13]BASE!$A$115:$B$125,2,0)</f>
        <v>BAJA</v>
      </c>
      <c r="AU49" s="791" t="str">
        <f>IF(AT49="baja","Asumir o Reducir el riesgo",IF(AT49="moderada","Reducir el riesgo",IF(AT49="Alta","Reducir el riesgo",IF(AT49="Extrema","Evitar, reducir, compartir o transferir el riesgo",0))))</f>
        <v>Asumir o Reducir el riesgo</v>
      </c>
      <c r="AV49" s="287" t="s">
        <v>866</v>
      </c>
      <c r="AW49" s="287"/>
      <c r="AX49" s="258" t="s">
        <v>570</v>
      </c>
      <c r="AY49" s="258" t="s">
        <v>574</v>
      </c>
      <c r="AZ49" s="280" t="s">
        <v>206</v>
      </c>
      <c r="BA49" s="287" t="s">
        <v>867</v>
      </c>
      <c r="BB49" s="359" t="s">
        <v>595</v>
      </c>
      <c r="BC49" s="349"/>
      <c r="BD49" s="287" t="s">
        <v>596</v>
      </c>
      <c r="BE49" s="118">
        <v>0</v>
      </c>
      <c r="BF49" s="287" t="s">
        <v>580</v>
      </c>
      <c r="BG49" s="258" t="s">
        <v>624</v>
      </c>
      <c r="BH49" s="184">
        <v>1</v>
      </c>
      <c r="BI49" s="187" t="s">
        <v>625</v>
      </c>
      <c r="BJ49" s="255" t="s">
        <v>681</v>
      </c>
      <c r="BK49" s="258" t="s">
        <v>624</v>
      </c>
      <c r="BL49" s="182"/>
      <c r="BM49" s="209" t="s">
        <v>936</v>
      </c>
      <c r="BN49" s="224">
        <v>1</v>
      </c>
      <c r="BO49" s="295" t="s">
        <v>959</v>
      </c>
      <c r="BP49" s="310" t="s">
        <v>344</v>
      </c>
      <c r="BQ49" s="451"/>
    </row>
    <row r="50" spans="1:69" ht="112.5" customHeight="1" thickBot="1" x14ac:dyDescent="0.3">
      <c r="A50" s="924"/>
      <c r="B50" s="818"/>
      <c r="C50" s="903"/>
      <c r="D50" s="798"/>
      <c r="E50" s="922"/>
      <c r="F50" s="909"/>
      <c r="G50" s="910"/>
      <c r="H50" s="911"/>
      <c r="I50" s="816"/>
      <c r="J50" s="798"/>
      <c r="K50" s="923"/>
      <c r="L50" s="794"/>
      <c r="M50" s="796"/>
      <c r="N50" s="798"/>
      <c r="O50" s="792"/>
      <c r="P50" s="1092"/>
      <c r="Q50" s="792"/>
      <c r="R50" s="789"/>
      <c r="S50" s="917"/>
      <c r="T50" s="918"/>
      <c r="U50" s="436" t="s">
        <v>572</v>
      </c>
      <c r="V50" s="399" t="s">
        <v>60</v>
      </c>
      <c r="W50" s="414" t="s">
        <v>59</v>
      </c>
      <c r="X50" s="391" t="s">
        <v>72</v>
      </c>
      <c r="Y50" s="431" t="s">
        <v>864</v>
      </c>
      <c r="Z50" s="391" t="s">
        <v>72</v>
      </c>
      <c r="AA50" s="431" t="s">
        <v>573</v>
      </c>
      <c r="AB50" s="385"/>
      <c r="AC50" s="385" t="s">
        <v>204</v>
      </c>
      <c r="AD50" s="391" t="s">
        <v>72</v>
      </c>
      <c r="AE50" s="439" t="s">
        <v>568</v>
      </c>
      <c r="AF50" s="391" t="s">
        <v>72</v>
      </c>
      <c r="AG50" s="431" t="s">
        <v>865</v>
      </c>
      <c r="AH50" s="391" t="s">
        <v>72</v>
      </c>
      <c r="AI50" s="431" t="s">
        <v>868</v>
      </c>
      <c r="AJ50" s="389">
        <f t="shared" si="10"/>
        <v>100</v>
      </c>
      <c r="AK50" s="423">
        <v>0.5</v>
      </c>
      <c r="AL50" s="389">
        <f>AJ50*AK50</f>
        <v>50</v>
      </c>
      <c r="AM50" s="880"/>
      <c r="AN50" s="794"/>
      <c r="AO50" s="796"/>
      <c r="AP50" s="798"/>
      <c r="AQ50" s="792"/>
      <c r="AR50" s="268" t="str">
        <f t="shared" si="9"/>
        <v/>
      </c>
      <c r="AS50" s="792"/>
      <c r="AT50" s="789"/>
      <c r="AU50" s="792"/>
      <c r="AV50" s="259" t="s">
        <v>866</v>
      </c>
      <c r="AW50" s="259"/>
      <c r="AX50" s="148" t="s">
        <v>570</v>
      </c>
      <c r="AY50" s="148" t="s">
        <v>574</v>
      </c>
      <c r="AZ50" s="126" t="s">
        <v>206</v>
      </c>
      <c r="BA50" s="141" t="s">
        <v>867</v>
      </c>
      <c r="BB50" s="358" t="s">
        <v>595</v>
      </c>
      <c r="BC50" s="347"/>
      <c r="BD50" s="141" t="s">
        <v>596</v>
      </c>
      <c r="BE50" s="127">
        <v>0</v>
      </c>
      <c r="BF50" s="141" t="s">
        <v>580</v>
      </c>
      <c r="BG50" s="259" t="s">
        <v>624</v>
      </c>
      <c r="BH50" s="185">
        <v>1</v>
      </c>
      <c r="BI50" s="312" t="s">
        <v>625</v>
      </c>
      <c r="BJ50" s="268" t="s">
        <v>681</v>
      </c>
      <c r="BK50" s="259" t="s">
        <v>624</v>
      </c>
      <c r="BL50" s="206"/>
      <c r="BM50" s="215" t="s">
        <v>936</v>
      </c>
      <c r="BN50" s="225">
        <v>1</v>
      </c>
      <c r="BO50" s="303" t="s">
        <v>959</v>
      </c>
      <c r="BP50" s="317" t="s">
        <v>344</v>
      </c>
      <c r="BQ50" s="452"/>
    </row>
    <row r="51" spans="1:69" s="111" customFormat="1" ht="240.75" customHeight="1" x14ac:dyDescent="0.25">
      <c r="A51" s="999">
        <v>14</v>
      </c>
      <c r="B51" s="817" t="s">
        <v>581</v>
      </c>
      <c r="C51" s="929" t="s">
        <v>291</v>
      </c>
      <c r="D51" s="797" t="s">
        <v>15</v>
      </c>
      <c r="E51" s="925" t="s">
        <v>292</v>
      </c>
      <c r="F51" s="904" t="s">
        <v>252</v>
      </c>
      <c r="G51" s="906" t="s">
        <v>293</v>
      </c>
      <c r="H51" s="822" t="s">
        <v>294</v>
      </c>
      <c r="I51" s="787" t="s">
        <v>295</v>
      </c>
      <c r="J51" s="797" t="s">
        <v>41</v>
      </c>
      <c r="K51" s="819" t="s">
        <v>296</v>
      </c>
      <c r="L51" s="793">
        <v>1</v>
      </c>
      <c r="M51" s="795" t="str">
        <f>VLOOKUP(L51,[14]BASE!$A$47:$D$52,2,0)</f>
        <v>Rara vez</v>
      </c>
      <c r="N51" s="797">
        <v>10</v>
      </c>
      <c r="O51" s="790" t="str">
        <f>VLOOKUP(N51,[14]BASE!$A$56:$D$58,2,0)</f>
        <v>Mayor</v>
      </c>
      <c r="P51" s="1087" t="str">
        <f>CONCATENATE(L51,N51)</f>
        <v>110</v>
      </c>
      <c r="Q51" s="790">
        <f>L51*N51</f>
        <v>10</v>
      </c>
      <c r="R51" s="787" t="str">
        <f>VLOOKUP(Q51,[14]BASE!$A$115:$B$129,2,0)</f>
        <v>BAJA</v>
      </c>
      <c r="S51" s="899" t="s">
        <v>297</v>
      </c>
      <c r="T51" s="841" t="str">
        <f>IF(R51="baja","Asumir o Reducir el riesgo",IF(R51="moderada","Reducir el riesgo",IF(R51="Alta","Reducir el riesgo",IF(R51="Extrema","Evitar, reducir, compartir o transferir el riesgo",0))))</f>
        <v>Asumir o Reducir el riesgo</v>
      </c>
      <c r="U51" s="375" t="s">
        <v>298</v>
      </c>
      <c r="V51" s="417" t="s">
        <v>58</v>
      </c>
      <c r="W51" s="413" t="s">
        <v>59</v>
      </c>
      <c r="X51" s="390" t="s">
        <v>72</v>
      </c>
      <c r="Y51" s="426" t="s">
        <v>299</v>
      </c>
      <c r="Z51" s="390" t="s">
        <v>72</v>
      </c>
      <c r="AA51" s="426" t="s">
        <v>869</v>
      </c>
      <c r="AB51" s="418"/>
      <c r="AC51" s="418" t="s">
        <v>204</v>
      </c>
      <c r="AD51" s="390" t="s">
        <v>72</v>
      </c>
      <c r="AE51" s="195" t="s">
        <v>300</v>
      </c>
      <c r="AF51" s="390" t="s">
        <v>72</v>
      </c>
      <c r="AG51" s="428" t="s">
        <v>301</v>
      </c>
      <c r="AH51" s="390" t="s">
        <v>72</v>
      </c>
      <c r="AI51" s="426" t="s">
        <v>870</v>
      </c>
      <c r="AJ51" s="388">
        <f t="shared" si="10"/>
        <v>100</v>
      </c>
      <c r="AK51" s="196">
        <v>0.4</v>
      </c>
      <c r="AL51" s="1013">
        <f>+(AJ51*AK51)+(AJ52*AK52)+(AJ53*AK53)</f>
        <v>100</v>
      </c>
      <c r="AM51" s="896">
        <f>AL51+AL52</f>
        <v>100</v>
      </c>
      <c r="AN51" s="793">
        <v>1</v>
      </c>
      <c r="AO51" s="795" t="str">
        <f>VLOOKUP(AN51,[14]BASE!A$48:$D$52,2,0)</f>
        <v>Rara vez</v>
      </c>
      <c r="AP51" s="797">
        <v>10</v>
      </c>
      <c r="AQ51" s="790" t="str">
        <f>VLOOKUP(AP51,[14]BASE!$A$56:$D$58,2,0)</f>
        <v>Mayor</v>
      </c>
      <c r="AR51" s="246"/>
      <c r="AS51" s="790">
        <f>AN51*AP51</f>
        <v>10</v>
      </c>
      <c r="AT51" s="787" t="str">
        <f>VLOOKUP(AS51,[14]BASE!$A$115:$B$125,2,0)</f>
        <v>BAJA</v>
      </c>
      <c r="AU51" s="790" t="str">
        <f>IF(AT51="baja","Asumir o Reducir el riesgo",IF(AT51="moderada","Reducir el riesgo",IF(AT51="Alta","Reducir el riesgo",IF(AT51="Extrema","Evitar, reducir, compartir o transferir el riesgo",0))))</f>
        <v>Asumir o Reducir el riesgo</v>
      </c>
      <c r="AV51" s="244"/>
      <c r="AW51" s="244" t="s">
        <v>302</v>
      </c>
      <c r="AX51" s="244" t="s">
        <v>871</v>
      </c>
      <c r="AY51" s="244" t="s">
        <v>871</v>
      </c>
      <c r="AZ51" s="176" t="s">
        <v>303</v>
      </c>
      <c r="BA51" s="244" t="s">
        <v>301</v>
      </c>
      <c r="BB51" s="354" t="s">
        <v>304</v>
      </c>
      <c r="BC51" s="346"/>
      <c r="BD51" s="244" t="s">
        <v>872</v>
      </c>
      <c r="BE51" s="197"/>
      <c r="BF51" s="198"/>
      <c r="BG51" s="199" t="s">
        <v>873</v>
      </c>
      <c r="BH51" s="200">
        <v>1</v>
      </c>
      <c r="BI51" s="244" t="s">
        <v>874</v>
      </c>
      <c r="BJ51" s="254" t="s">
        <v>681</v>
      </c>
      <c r="BK51" s="201" t="s">
        <v>875</v>
      </c>
      <c r="BL51" s="198"/>
      <c r="BM51" s="214" t="s">
        <v>936</v>
      </c>
      <c r="BN51" s="239">
        <v>1</v>
      </c>
      <c r="BO51" s="313" t="s">
        <v>1054</v>
      </c>
      <c r="BP51" s="343" t="s">
        <v>1055</v>
      </c>
      <c r="BQ51" s="334"/>
    </row>
    <row r="52" spans="1:69" s="111" customFormat="1" ht="135.75" customHeight="1" x14ac:dyDescent="0.25">
      <c r="A52" s="999"/>
      <c r="B52" s="900"/>
      <c r="C52" s="894"/>
      <c r="D52" s="799"/>
      <c r="E52" s="921"/>
      <c r="F52" s="905"/>
      <c r="G52" s="907"/>
      <c r="H52" s="823"/>
      <c r="I52" s="788"/>
      <c r="J52" s="799"/>
      <c r="K52" s="820"/>
      <c r="L52" s="800"/>
      <c r="M52" s="801"/>
      <c r="N52" s="799"/>
      <c r="O52" s="791"/>
      <c r="P52" s="1094"/>
      <c r="Q52" s="791"/>
      <c r="R52" s="788"/>
      <c r="S52" s="916"/>
      <c r="T52" s="842"/>
      <c r="U52" s="435" t="s">
        <v>305</v>
      </c>
      <c r="V52" s="398" t="s">
        <v>58</v>
      </c>
      <c r="W52" s="430" t="s">
        <v>59</v>
      </c>
      <c r="X52" s="400" t="s">
        <v>72</v>
      </c>
      <c r="Y52" s="427" t="s">
        <v>306</v>
      </c>
      <c r="Z52" s="400" t="s">
        <v>72</v>
      </c>
      <c r="AA52" s="427" t="s">
        <v>869</v>
      </c>
      <c r="AB52" s="384"/>
      <c r="AC52" s="384" t="s">
        <v>204</v>
      </c>
      <c r="AD52" s="400" t="s">
        <v>72</v>
      </c>
      <c r="AE52" s="128" t="s">
        <v>307</v>
      </c>
      <c r="AF52" s="400" t="s">
        <v>72</v>
      </c>
      <c r="AG52" s="442" t="s">
        <v>308</v>
      </c>
      <c r="AH52" s="400" t="s">
        <v>72</v>
      </c>
      <c r="AI52" s="427" t="s">
        <v>1116</v>
      </c>
      <c r="AJ52" s="405">
        <f t="shared" si="10"/>
        <v>100</v>
      </c>
      <c r="AK52" s="129">
        <v>0.4</v>
      </c>
      <c r="AL52" s="1014"/>
      <c r="AM52" s="879"/>
      <c r="AN52" s="800"/>
      <c r="AO52" s="801"/>
      <c r="AP52" s="799"/>
      <c r="AQ52" s="791"/>
      <c r="AR52" s="247"/>
      <c r="AS52" s="791"/>
      <c r="AT52" s="788"/>
      <c r="AU52" s="791"/>
      <c r="AV52" s="245"/>
      <c r="AW52" s="245" t="s">
        <v>309</v>
      </c>
      <c r="AX52" s="245" t="s">
        <v>871</v>
      </c>
      <c r="AY52" s="245" t="s">
        <v>871</v>
      </c>
      <c r="AZ52" s="177" t="s">
        <v>310</v>
      </c>
      <c r="BA52" s="245" t="s">
        <v>308</v>
      </c>
      <c r="BB52" s="364" t="s">
        <v>311</v>
      </c>
      <c r="BC52" s="349"/>
      <c r="BD52" s="245" t="s">
        <v>877</v>
      </c>
      <c r="BE52" s="188"/>
      <c r="BF52" s="189"/>
      <c r="BG52" s="245" t="s">
        <v>878</v>
      </c>
      <c r="BH52" s="190">
        <v>1</v>
      </c>
      <c r="BI52" s="178" t="s">
        <v>669</v>
      </c>
      <c r="BJ52" s="255" t="s">
        <v>681</v>
      </c>
      <c r="BK52" s="191" t="s">
        <v>878</v>
      </c>
      <c r="BL52" s="189"/>
      <c r="BM52" s="209" t="s">
        <v>936</v>
      </c>
      <c r="BN52" s="238">
        <v>1</v>
      </c>
      <c r="BO52" s="294" t="s">
        <v>1054</v>
      </c>
      <c r="BP52" s="344" t="s">
        <v>1055</v>
      </c>
      <c r="BQ52" s="335"/>
    </row>
    <row r="53" spans="1:69" s="111" customFormat="1" ht="135.75" customHeight="1" x14ac:dyDescent="0.25">
      <c r="A53" s="999"/>
      <c r="B53" s="900"/>
      <c r="C53" s="894"/>
      <c r="D53" s="799"/>
      <c r="E53" s="921"/>
      <c r="F53" s="905"/>
      <c r="G53" s="907"/>
      <c r="H53" s="823"/>
      <c r="I53" s="788"/>
      <c r="J53" s="799"/>
      <c r="K53" s="820"/>
      <c r="L53" s="800"/>
      <c r="M53" s="801"/>
      <c r="N53" s="799"/>
      <c r="O53" s="791"/>
      <c r="P53" s="895"/>
      <c r="Q53" s="791"/>
      <c r="R53" s="788"/>
      <c r="S53" s="916"/>
      <c r="T53" s="842"/>
      <c r="U53" s="435" t="s">
        <v>312</v>
      </c>
      <c r="V53" s="398" t="s">
        <v>58</v>
      </c>
      <c r="W53" s="430" t="s">
        <v>59</v>
      </c>
      <c r="X53" s="400" t="s">
        <v>72</v>
      </c>
      <c r="Y53" s="427" t="s">
        <v>313</v>
      </c>
      <c r="Z53" s="400" t="s">
        <v>72</v>
      </c>
      <c r="AA53" s="427" t="s">
        <v>869</v>
      </c>
      <c r="AB53" s="384"/>
      <c r="AC53" s="384" t="s">
        <v>204</v>
      </c>
      <c r="AD53" s="400" t="s">
        <v>72</v>
      </c>
      <c r="AE53" s="128" t="s">
        <v>879</v>
      </c>
      <c r="AF53" s="400" t="s">
        <v>72</v>
      </c>
      <c r="AG53" s="442" t="s">
        <v>314</v>
      </c>
      <c r="AH53" s="400" t="s">
        <v>72</v>
      </c>
      <c r="AI53" s="427" t="s">
        <v>315</v>
      </c>
      <c r="AJ53" s="405">
        <f t="shared" si="10"/>
        <v>100</v>
      </c>
      <c r="AK53" s="129">
        <v>0.2</v>
      </c>
      <c r="AL53" s="1014"/>
      <c r="AM53" s="879"/>
      <c r="AN53" s="800"/>
      <c r="AO53" s="801"/>
      <c r="AP53" s="799"/>
      <c r="AQ53" s="791"/>
      <c r="AR53" s="247"/>
      <c r="AS53" s="791"/>
      <c r="AT53" s="788"/>
      <c r="AU53" s="791"/>
      <c r="AV53" s="245"/>
      <c r="AW53" s="245" t="s">
        <v>316</v>
      </c>
      <c r="AX53" s="245" t="s">
        <v>871</v>
      </c>
      <c r="AY53" s="245" t="s">
        <v>871</v>
      </c>
      <c r="AZ53" s="177" t="s">
        <v>310</v>
      </c>
      <c r="BA53" s="245" t="s">
        <v>314</v>
      </c>
      <c r="BB53" s="359" t="s">
        <v>317</v>
      </c>
      <c r="BC53" s="349"/>
      <c r="BD53" s="245" t="s">
        <v>880</v>
      </c>
      <c r="BE53" s="188"/>
      <c r="BF53" s="189"/>
      <c r="BG53" s="245" t="s">
        <v>881</v>
      </c>
      <c r="BH53" s="190">
        <v>1</v>
      </c>
      <c r="BI53" s="178" t="s">
        <v>669</v>
      </c>
      <c r="BJ53" s="255" t="s">
        <v>681</v>
      </c>
      <c r="BK53" s="191" t="s">
        <v>881</v>
      </c>
      <c r="BL53" s="189"/>
      <c r="BM53" s="209" t="s">
        <v>936</v>
      </c>
      <c r="BN53" s="60">
        <v>14</v>
      </c>
      <c r="BO53" s="294" t="s">
        <v>1056</v>
      </c>
      <c r="BP53" s="315"/>
      <c r="BQ53" s="335"/>
    </row>
    <row r="54" spans="1:69" s="111" customFormat="1" ht="135.75" customHeight="1" thickBot="1" x14ac:dyDescent="0.3">
      <c r="A54" s="999"/>
      <c r="B54" s="818"/>
      <c r="C54" s="930"/>
      <c r="D54" s="266" t="s">
        <v>15</v>
      </c>
      <c r="E54" s="265" t="s">
        <v>318</v>
      </c>
      <c r="F54" s="264" t="s">
        <v>252</v>
      </c>
      <c r="G54" s="379" t="s">
        <v>319</v>
      </c>
      <c r="H54" s="449" t="s">
        <v>320</v>
      </c>
      <c r="I54" s="409" t="s">
        <v>321</v>
      </c>
      <c r="J54" s="414" t="s">
        <v>41</v>
      </c>
      <c r="K54" s="448" t="s">
        <v>322</v>
      </c>
      <c r="L54" s="381">
        <v>1</v>
      </c>
      <c r="M54" s="267" t="str">
        <f>VLOOKUP(L54,[14]BASE!$A$47:$D$52,2,0)</f>
        <v>Rara vez</v>
      </c>
      <c r="N54" s="266">
        <v>20</v>
      </c>
      <c r="O54" s="269" t="str">
        <f>VLOOKUP(N54,[14]BASE!$A$56:$D$58,2,0)</f>
        <v>Catastrófico</v>
      </c>
      <c r="P54" s="275" t="str">
        <f>CONCATENATE(L54,N54)</f>
        <v>120</v>
      </c>
      <c r="Q54" s="269">
        <f>L54*N54</f>
        <v>20</v>
      </c>
      <c r="R54" s="275" t="str">
        <f>VLOOKUP(Q54,[14]BASE!$A$115:$B$129,2,0)</f>
        <v>MODERADA</v>
      </c>
      <c r="S54" s="277" t="s">
        <v>297</v>
      </c>
      <c r="T54" s="370" t="str">
        <f>IF(R54="baja","Asumir o Reducir el riesgo",IF(R54="moderada","Reducir el riesgo",IF(R54="Alta","Reducir el riesgo",IF(R54="Extrema","Evitar, reducir, compartir o transferir el riesgo",0))))</f>
        <v>Reducir el riesgo</v>
      </c>
      <c r="U54" s="436" t="s">
        <v>323</v>
      </c>
      <c r="V54" s="399" t="s">
        <v>60</v>
      </c>
      <c r="W54" s="414" t="s">
        <v>59</v>
      </c>
      <c r="X54" s="391" t="s">
        <v>72</v>
      </c>
      <c r="Y54" s="443" t="s">
        <v>324</v>
      </c>
      <c r="Z54" s="391" t="s">
        <v>72</v>
      </c>
      <c r="AA54" s="443" t="s">
        <v>325</v>
      </c>
      <c r="AB54" s="385"/>
      <c r="AC54" s="385" t="s">
        <v>204</v>
      </c>
      <c r="AD54" s="391" t="s">
        <v>72</v>
      </c>
      <c r="AE54" s="202" t="s">
        <v>326</v>
      </c>
      <c r="AF54" s="391" t="s">
        <v>72</v>
      </c>
      <c r="AG54" s="202" t="s">
        <v>327</v>
      </c>
      <c r="AH54" s="391" t="s">
        <v>72</v>
      </c>
      <c r="AI54" s="443" t="s">
        <v>882</v>
      </c>
      <c r="AJ54" s="389">
        <f t="shared" si="10"/>
        <v>100</v>
      </c>
      <c r="AK54" s="158">
        <v>1</v>
      </c>
      <c r="AL54" s="162">
        <f>+AJ54*AK54</f>
        <v>100</v>
      </c>
      <c r="AM54" s="425">
        <f>AL54+AL56</f>
        <v>150</v>
      </c>
      <c r="AN54" s="434">
        <v>1</v>
      </c>
      <c r="AO54" s="267" t="str">
        <f>VLOOKUP(AN54,[14]BASE!A$48:$D$52,2,0)</f>
        <v>Rara vez</v>
      </c>
      <c r="AP54" s="266">
        <v>5</v>
      </c>
      <c r="AQ54" s="269" t="str">
        <f>VLOOKUP(AP54,[14]BASE!$A$56:$D$58,2,0)</f>
        <v xml:space="preserve">Moderado </v>
      </c>
      <c r="AR54" s="275"/>
      <c r="AS54" s="269">
        <f>AN54*AP54</f>
        <v>5</v>
      </c>
      <c r="AT54" s="275" t="str">
        <f>VLOOKUP(AS54,[14]BASE!$A$115:$B$125,2,0)</f>
        <v>BAJA</v>
      </c>
      <c r="AU54" s="269" t="str">
        <f>IF(AT54="baja","Asumir o Reducir el riesgo",IF(AT54="moderada","Reducir el riesgo",IF(AT54="Alta","Reducir el riesgo",IF(AT54="Extrema","Evitar, reducir, compartir o transferir el riesgo",0))))</f>
        <v>Asumir o Reducir el riesgo</v>
      </c>
      <c r="AV54" s="278"/>
      <c r="AW54" s="278" t="s">
        <v>328</v>
      </c>
      <c r="AX54" s="278" t="s">
        <v>871</v>
      </c>
      <c r="AY54" s="278" t="s">
        <v>871</v>
      </c>
      <c r="AZ54" s="179" t="s">
        <v>329</v>
      </c>
      <c r="BA54" s="278" t="s">
        <v>327</v>
      </c>
      <c r="BB54" s="358" t="s">
        <v>304</v>
      </c>
      <c r="BC54" s="347"/>
      <c r="BD54" s="278" t="s">
        <v>883</v>
      </c>
      <c r="BE54" s="203"/>
      <c r="BF54" s="204"/>
      <c r="BG54" s="278" t="s">
        <v>670</v>
      </c>
      <c r="BH54" s="179" t="s">
        <v>669</v>
      </c>
      <c r="BI54" s="157" t="s">
        <v>669</v>
      </c>
      <c r="BJ54" s="268" t="s">
        <v>681</v>
      </c>
      <c r="BK54" s="278" t="s">
        <v>697</v>
      </c>
      <c r="BL54" s="204"/>
      <c r="BM54" s="215" t="s">
        <v>936</v>
      </c>
      <c r="BN54" s="232" t="s">
        <v>974</v>
      </c>
      <c r="BO54" s="299" t="s">
        <v>1057</v>
      </c>
      <c r="BP54" s="338"/>
      <c r="BQ54" s="336"/>
    </row>
    <row r="55" spans="1:69" s="111" customFormat="1" ht="183.75" customHeight="1" x14ac:dyDescent="0.25">
      <c r="A55" s="924">
        <v>15</v>
      </c>
      <c r="B55" s="817" t="s">
        <v>884</v>
      </c>
      <c r="C55" s="901" t="s">
        <v>486</v>
      </c>
      <c r="D55" s="260" t="s">
        <v>885</v>
      </c>
      <c r="E55" s="261" t="s">
        <v>487</v>
      </c>
      <c r="F55" s="260" t="s">
        <v>488</v>
      </c>
      <c r="G55" s="378" t="s">
        <v>905</v>
      </c>
      <c r="H55" s="394" t="s">
        <v>489</v>
      </c>
      <c r="I55" s="392" t="s">
        <v>490</v>
      </c>
      <c r="J55" s="413" t="s">
        <v>41</v>
      </c>
      <c r="K55" s="437" t="s">
        <v>907</v>
      </c>
      <c r="L55" s="380">
        <v>1</v>
      </c>
      <c r="M55" s="250" t="str">
        <f>VLOOKUP(L55,[15]BASE!$A$47:$D$52,2,0)</f>
        <v>Rara vez</v>
      </c>
      <c r="N55" s="248">
        <v>20</v>
      </c>
      <c r="O55" s="252" t="str">
        <f>VLOOKUP(N55,[15]BASE!$A$56:$D$58,2,0)</f>
        <v>Catastrófico</v>
      </c>
      <c r="P55" s="254" t="str">
        <f>CONCATENATE(L55,N55)</f>
        <v>120</v>
      </c>
      <c r="Q55" s="252">
        <f>L55*N55</f>
        <v>20</v>
      </c>
      <c r="R55" s="246" t="str">
        <f>VLOOKUP(Q55,[15]BASE!$A$115:$B$129,2,0)</f>
        <v>MODERADA</v>
      </c>
      <c r="S55" s="256" t="s">
        <v>491</v>
      </c>
      <c r="T55" s="369" t="str">
        <f>IF(R55="baja","Asumir o Reducir el riesgo",IF(R55="moderada","Reducir el riesgo",IF(R55="Alta","Reducir el riesgo",IF(R55="Extrema","Evitar, reducir, compartir o transferir el riesgo",0))))</f>
        <v>Reducir el riesgo</v>
      </c>
      <c r="U55" s="375" t="s">
        <v>886</v>
      </c>
      <c r="V55" s="417" t="s">
        <v>60</v>
      </c>
      <c r="W55" s="413" t="s">
        <v>59</v>
      </c>
      <c r="X55" s="205" t="s">
        <v>72</v>
      </c>
      <c r="Y55" s="428" t="s">
        <v>492</v>
      </c>
      <c r="Z55" s="390" t="s">
        <v>72</v>
      </c>
      <c r="AA55" s="428" t="s">
        <v>493</v>
      </c>
      <c r="AB55" s="418"/>
      <c r="AC55" s="418" t="s">
        <v>204</v>
      </c>
      <c r="AD55" s="390" t="s">
        <v>72</v>
      </c>
      <c r="AE55" s="428" t="s">
        <v>665</v>
      </c>
      <c r="AF55" s="390" t="s">
        <v>72</v>
      </c>
      <c r="AG55" s="403" t="s">
        <v>666</v>
      </c>
      <c r="AH55" s="390" t="s">
        <v>72</v>
      </c>
      <c r="AI55" s="428" t="s">
        <v>667</v>
      </c>
      <c r="AJ55" s="388">
        <f t="shared" ref="AJ55:AJ61" si="11">SUM(IF(X55="SI",15,0),IF(Z55="SI",5,0),IF(AB55="X",25,0),IF(AC55="X",25,0),IF(AD55="SI",15,0),IF(AF55="SI",10,0),IF(AH55="SI",30,0))</f>
        <v>100</v>
      </c>
      <c r="AK55" s="406">
        <v>0.5</v>
      </c>
      <c r="AL55" s="388">
        <f>AJ55*AK55</f>
        <v>50</v>
      </c>
      <c r="AM55" s="896">
        <f>+AL55+AL56</f>
        <v>100</v>
      </c>
      <c r="AN55" s="432">
        <v>1</v>
      </c>
      <c r="AO55" s="250" t="str">
        <f>VLOOKUP(AN55,[15]BASE!A$48:$D$52,2,0)</f>
        <v>Rara vez</v>
      </c>
      <c r="AP55" s="248">
        <v>10</v>
      </c>
      <c r="AQ55" s="252" t="str">
        <f>VLOOKUP(AP55,[15]BASE!$A$56:$D$58,2,0)</f>
        <v>Mayor</v>
      </c>
      <c r="AR55" s="254" t="str">
        <f t="shared" ref="AR55:AR60" si="12">CONCATENATE(AN55,AP55)</f>
        <v>110</v>
      </c>
      <c r="AS55" s="252">
        <f>AN55*AP55</f>
        <v>10</v>
      </c>
      <c r="AT55" s="246" t="str">
        <f>VLOOKUP(AS55,[15]BASE!$A$115:$B$125,2,0)</f>
        <v>BAJA</v>
      </c>
      <c r="AU55" s="252" t="str">
        <f>IF(AT55="baja","Asumir o Reducir el riesgo",IF(AT55="moderada","Reducir el riesgo",IF(AT55="Alta","Reducir el riesgo",IF(AT55="Extrema","Evitar, reducir, compartir o transferir el riesgo",0))))</f>
        <v>Asumir o Reducir el riesgo</v>
      </c>
      <c r="AV55" s="286"/>
      <c r="AW55" s="286" t="s">
        <v>887</v>
      </c>
      <c r="AX55" s="257" t="s">
        <v>769</v>
      </c>
      <c r="AY55" s="159" t="s">
        <v>496</v>
      </c>
      <c r="AZ55" s="279" t="s">
        <v>664</v>
      </c>
      <c r="BA55" s="286" t="s">
        <v>620</v>
      </c>
      <c r="BB55" s="362" t="s">
        <v>621</v>
      </c>
      <c r="BC55" s="346" t="s">
        <v>618</v>
      </c>
      <c r="BD55" s="257" t="s">
        <v>607</v>
      </c>
      <c r="BE55" s="254">
        <v>1</v>
      </c>
      <c r="BF55" s="257" t="s">
        <v>344</v>
      </c>
      <c r="BG55" s="154" t="s">
        <v>698</v>
      </c>
      <c r="BH55" s="176">
        <v>6</v>
      </c>
      <c r="BI55" s="257" t="s">
        <v>668</v>
      </c>
      <c r="BJ55" s="254" t="s">
        <v>683</v>
      </c>
      <c r="BK55" s="270" t="s">
        <v>698</v>
      </c>
      <c r="BL55" s="198"/>
      <c r="BM55" s="212"/>
      <c r="BN55" s="237">
        <v>2</v>
      </c>
      <c r="BO55" s="313" t="s">
        <v>1058</v>
      </c>
      <c r="BP55" s="314"/>
      <c r="BQ55" s="334"/>
    </row>
    <row r="56" spans="1:69" s="111" customFormat="1" ht="135.75" customHeight="1" thickBot="1" x14ac:dyDescent="0.3">
      <c r="A56" s="924"/>
      <c r="B56" s="818"/>
      <c r="C56" s="903"/>
      <c r="D56" s="264" t="s">
        <v>885</v>
      </c>
      <c r="E56" s="265" t="s">
        <v>487</v>
      </c>
      <c r="F56" s="264" t="s">
        <v>488</v>
      </c>
      <c r="G56" s="379" t="s">
        <v>888</v>
      </c>
      <c r="H56" s="395" t="s">
        <v>497</v>
      </c>
      <c r="I56" s="393" t="s">
        <v>889</v>
      </c>
      <c r="J56" s="414" t="s">
        <v>41</v>
      </c>
      <c r="K56" s="438" t="s">
        <v>498</v>
      </c>
      <c r="L56" s="381">
        <v>1</v>
      </c>
      <c r="M56" s="267" t="str">
        <f>VLOOKUP(L56,[15]BASE!$A$47:$D$52,2,0)</f>
        <v>Rara vez</v>
      </c>
      <c r="N56" s="266">
        <v>20</v>
      </c>
      <c r="O56" s="269" t="str">
        <f>VLOOKUP(N56,[15]BASE!$A$56:$D$58,2,0)</f>
        <v>Catastrófico</v>
      </c>
      <c r="P56" s="164" t="str">
        <f>CONCATENATE(L56,N56)</f>
        <v>120</v>
      </c>
      <c r="Q56" s="269">
        <f>L56*N56</f>
        <v>20</v>
      </c>
      <c r="R56" s="275" t="str">
        <f>VLOOKUP(Q56,[15]BASE!$A$115:$B$129,2,0)</f>
        <v>MODERADA</v>
      </c>
      <c r="S56" s="277" t="s">
        <v>205</v>
      </c>
      <c r="T56" s="370" t="str">
        <f>IF(R56="baja","Asumir o Reducir el riesgo",IF(R56="moderada","Reducir el riesgo",IF(R56="Alta","Reducir el riesgo",IF(R56="Extrema","Evitar, reducir, compartir o transferir el riesgo",0))))</f>
        <v>Reducir el riesgo</v>
      </c>
      <c r="U56" s="436" t="s">
        <v>499</v>
      </c>
      <c r="V56" s="399" t="s">
        <v>60</v>
      </c>
      <c r="W56" s="414" t="s">
        <v>59</v>
      </c>
      <c r="X56" s="161" t="s">
        <v>72</v>
      </c>
      <c r="Y56" s="429" t="s">
        <v>500</v>
      </c>
      <c r="Z56" s="391" t="s">
        <v>72</v>
      </c>
      <c r="AA56" s="429" t="s">
        <v>890</v>
      </c>
      <c r="AB56" s="385"/>
      <c r="AC56" s="385" t="s">
        <v>204</v>
      </c>
      <c r="AD56" s="391" t="s">
        <v>72</v>
      </c>
      <c r="AE56" s="429" t="s">
        <v>501</v>
      </c>
      <c r="AF56" s="391" t="s">
        <v>72</v>
      </c>
      <c r="AG56" s="431" t="s">
        <v>502</v>
      </c>
      <c r="AH56" s="391" t="s">
        <v>72</v>
      </c>
      <c r="AI56" s="429" t="s">
        <v>503</v>
      </c>
      <c r="AJ56" s="389">
        <f t="shared" si="11"/>
        <v>100</v>
      </c>
      <c r="AK56" s="423">
        <v>0.5</v>
      </c>
      <c r="AL56" s="389">
        <f>AJ56*AK56</f>
        <v>50</v>
      </c>
      <c r="AM56" s="880"/>
      <c r="AN56" s="434">
        <v>1</v>
      </c>
      <c r="AO56" s="267" t="str">
        <f>VLOOKUP(AN56,[15]BASE!A$48:$D$52,2,0)</f>
        <v>Rara vez</v>
      </c>
      <c r="AP56" s="266">
        <v>5</v>
      </c>
      <c r="AQ56" s="269" t="str">
        <f>VLOOKUP(AP56,[15]BASE!$A$56:$D$58,2,0)</f>
        <v xml:space="preserve">Moderado </v>
      </c>
      <c r="AR56" s="268" t="str">
        <f t="shared" si="12"/>
        <v>15</v>
      </c>
      <c r="AS56" s="269">
        <f>AN56*AP56</f>
        <v>5</v>
      </c>
      <c r="AT56" s="275" t="str">
        <f>VLOOKUP(AS56,[15]BASE!$A$115:$B$125,2,0)</f>
        <v>BAJA</v>
      </c>
      <c r="AU56" s="269" t="str">
        <f>IF(AT56="baja","Asumir o Reducir el riesgo",IF(AT56="moderada","Reducir el riesgo",IF(AT56="Alta","Reducir el riesgo",IF(AT56="Extrema","Evitar, reducir, compartir o transferir el riesgo",0))))</f>
        <v>Asumir o Reducir el riesgo</v>
      </c>
      <c r="AV56" s="259"/>
      <c r="AW56" s="259" t="s">
        <v>499</v>
      </c>
      <c r="AX56" s="259" t="s">
        <v>769</v>
      </c>
      <c r="AY56" s="163" t="s">
        <v>496</v>
      </c>
      <c r="AZ56" s="162" t="s">
        <v>206</v>
      </c>
      <c r="BA56" s="141" t="s">
        <v>504</v>
      </c>
      <c r="BB56" s="363" t="s">
        <v>505</v>
      </c>
      <c r="BC56" s="347"/>
      <c r="BD56" s="259" t="s">
        <v>506</v>
      </c>
      <c r="BE56" s="268">
        <v>1</v>
      </c>
      <c r="BF56" s="259" t="s">
        <v>344</v>
      </c>
      <c r="BG56" s="278"/>
      <c r="BH56" s="203"/>
      <c r="BI56" s="278" t="s">
        <v>673</v>
      </c>
      <c r="BJ56" s="268" t="s">
        <v>683</v>
      </c>
      <c r="BK56" s="220" t="s">
        <v>506</v>
      </c>
      <c r="BL56" s="220" t="s">
        <v>909</v>
      </c>
      <c r="BM56" s="213"/>
      <c r="BN56" s="232">
        <v>1</v>
      </c>
      <c r="BO56" s="316" t="s">
        <v>506</v>
      </c>
      <c r="BP56" s="338" t="s">
        <v>1087</v>
      </c>
      <c r="BQ56" s="336"/>
    </row>
    <row r="57" spans="1:69" ht="124.5" customHeight="1" x14ac:dyDescent="0.25">
      <c r="A57" s="892">
        <v>16</v>
      </c>
      <c r="B57" s="817" t="s">
        <v>192</v>
      </c>
      <c r="C57" s="901" t="s">
        <v>626</v>
      </c>
      <c r="D57" s="904"/>
      <c r="E57" s="904"/>
      <c r="F57" s="904" t="s">
        <v>627</v>
      </c>
      <c r="G57" s="906" t="s">
        <v>891</v>
      </c>
      <c r="H57" s="908" t="s">
        <v>628</v>
      </c>
      <c r="I57" s="787" t="s">
        <v>933</v>
      </c>
      <c r="J57" s="797" t="s">
        <v>41</v>
      </c>
      <c r="K57" s="897" t="s">
        <v>629</v>
      </c>
      <c r="L57" s="793">
        <v>1</v>
      </c>
      <c r="M57" s="795" t="str">
        <f>VLOOKUP(L57,[16]BASE!$A$47:$D$52,2,0)</f>
        <v>Rara vez</v>
      </c>
      <c r="N57" s="797">
        <v>20</v>
      </c>
      <c r="O57" s="790" t="str">
        <f>VLOOKUP(N57,[16]BASE!$A$56:$D$58,2,0)</f>
        <v>Catastrófico</v>
      </c>
      <c r="P57" s="815" t="str">
        <f>CONCATENATE(L57,N57)</f>
        <v>120</v>
      </c>
      <c r="Q57" s="790">
        <f>L57*N57</f>
        <v>20</v>
      </c>
      <c r="R57" s="787" t="str">
        <f>VLOOKUP(Q57,[16]BASE!$A$115:$B$129,2,0)</f>
        <v>MODERADA</v>
      </c>
      <c r="S57" s="899" t="s">
        <v>491</v>
      </c>
      <c r="T57" s="841" t="str">
        <f>IF(R57="baja","Asumir o Reducir el riesgo",IF(R57="moderada","Reducir el riesgo",IF(R57="Alta","Reducir el riesgo",IF(R57="Extrema","Evitar, reducir, compartir o transferir el riesgo",0))))</f>
        <v>Reducir el riesgo</v>
      </c>
      <c r="U57" s="426" t="s">
        <v>630</v>
      </c>
      <c r="V57" s="453" t="s">
        <v>58</v>
      </c>
      <c r="W57" s="454" t="s">
        <v>59</v>
      </c>
      <c r="X57" s="390" t="s">
        <v>73</v>
      </c>
      <c r="Y57" s="403"/>
      <c r="Z57" s="390" t="s">
        <v>72</v>
      </c>
      <c r="AA57" s="492" t="s">
        <v>1082</v>
      </c>
      <c r="AB57" s="418"/>
      <c r="AC57" s="418" t="s">
        <v>204</v>
      </c>
      <c r="AD57" s="390" t="s">
        <v>72</v>
      </c>
      <c r="AE57" s="493" t="s">
        <v>1083</v>
      </c>
      <c r="AF57" s="455" t="s">
        <v>72</v>
      </c>
      <c r="AG57" s="492" t="s">
        <v>1084</v>
      </c>
      <c r="AH57" s="455" t="s">
        <v>72</v>
      </c>
      <c r="AI57" s="492" t="s">
        <v>1085</v>
      </c>
      <c r="AJ57" s="388">
        <f t="shared" si="11"/>
        <v>85</v>
      </c>
      <c r="AK57" s="406">
        <v>0.5</v>
      </c>
      <c r="AL57" s="388">
        <f t="shared" ref="AL57:AL63" si="13">AJ57*AK57</f>
        <v>42.5</v>
      </c>
      <c r="AM57" s="896">
        <f>AL57+AL58</f>
        <v>85</v>
      </c>
      <c r="AN57" s="793">
        <v>1</v>
      </c>
      <c r="AO57" s="795" t="str">
        <f>VLOOKUP(AN57,[16]BASE!A$48:$D$52,2,0)</f>
        <v>Rara vez</v>
      </c>
      <c r="AP57" s="797">
        <v>20</v>
      </c>
      <c r="AQ57" s="790" t="str">
        <f>VLOOKUP(AP57,[16]BASE!$A$56:$D$58,2,0)</f>
        <v>Catastrófico</v>
      </c>
      <c r="AR57" s="254" t="str">
        <f t="shared" si="12"/>
        <v>120</v>
      </c>
      <c r="AS57" s="790">
        <f>AN57*AP57</f>
        <v>20</v>
      </c>
      <c r="AT57" s="787" t="str">
        <f>VLOOKUP(AS57,[16]BASE!$A$115:$B$125,2,0)</f>
        <v>MODERADA</v>
      </c>
      <c r="AU57" s="790" t="str">
        <f>IF(AT57="baja","Asumir o Reducir el riesgo",IF(AT57="moderada","Reducir el riesgo",IF(AT57="Alta","Reducir el riesgo",IF(AT57="Extrema","Evitar, reducir, compartir o transferir el riesgo",0))))</f>
        <v>Reducir el riesgo</v>
      </c>
      <c r="AV57" s="244"/>
      <c r="AW57" s="244" t="s">
        <v>630</v>
      </c>
      <c r="AX57" s="283" t="s">
        <v>341</v>
      </c>
      <c r="AY57" s="283" t="s">
        <v>706</v>
      </c>
      <c r="AZ57" s="222" t="s">
        <v>303</v>
      </c>
      <c r="BA57" s="286" t="s">
        <v>892</v>
      </c>
      <c r="BB57" s="354" t="s">
        <v>632</v>
      </c>
      <c r="BC57" s="346" t="s">
        <v>585</v>
      </c>
      <c r="BD57" s="159"/>
      <c r="BE57" s="168"/>
      <c r="BF57" s="180"/>
      <c r="BG57" s="257" t="s">
        <v>893</v>
      </c>
      <c r="BH57" s="279">
        <v>1</v>
      </c>
      <c r="BI57" s="257" t="s">
        <v>344</v>
      </c>
      <c r="BJ57" s="254" t="s">
        <v>683</v>
      </c>
      <c r="BK57" s="270" t="s">
        <v>894</v>
      </c>
      <c r="BL57" s="270" t="s">
        <v>699</v>
      </c>
      <c r="BM57" s="212"/>
      <c r="BN57" s="237">
        <v>1</v>
      </c>
      <c r="BO57" s="313" t="s">
        <v>1059</v>
      </c>
      <c r="BP57" s="343" t="s">
        <v>1018</v>
      </c>
      <c r="BQ57" s="332" t="s">
        <v>1012</v>
      </c>
    </row>
    <row r="58" spans="1:69" ht="134.25" customHeight="1" x14ac:dyDescent="0.25">
      <c r="A58" s="892"/>
      <c r="B58" s="900"/>
      <c r="C58" s="902"/>
      <c r="D58" s="905"/>
      <c r="E58" s="905"/>
      <c r="F58" s="905"/>
      <c r="G58" s="907"/>
      <c r="H58" s="851"/>
      <c r="I58" s="788"/>
      <c r="J58" s="799"/>
      <c r="K58" s="898"/>
      <c r="L58" s="800"/>
      <c r="M58" s="801"/>
      <c r="N58" s="799"/>
      <c r="O58" s="791"/>
      <c r="P58" s="843"/>
      <c r="Q58" s="791"/>
      <c r="R58" s="788"/>
      <c r="S58" s="840"/>
      <c r="T58" s="842"/>
      <c r="U58" s="427" t="s">
        <v>895</v>
      </c>
      <c r="V58" s="398" t="s">
        <v>58</v>
      </c>
      <c r="W58" s="430" t="s">
        <v>59</v>
      </c>
      <c r="X58" s="400" t="s">
        <v>73</v>
      </c>
      <c r="Y58" s="404"/>
      <c r="Z58" s="175" t="s">
        <v>72</v>
      </c>
      <c r="AA58" s="404" t="s">
        <v>1082</v>
      </c>
      <c r="AB58" s="119"/>
      <c r="AC58" s="119" t="s">
        <v>204</v>
      </c>
      <c r="AD58" s="400" t="s">
        <v>72</v>
      </c>
      <c r="AE58" s="402" t="s">
        <v>1083</v>
      </c>
      <c r="AF58" s="175" t="s">
        <v>72</v>
      </c>
      <c r="AG58" s="404" t="s">
        <v>1084</v>
      </c>
      <c r="AH58" s="400" t="s">
        <v>72</v>
      </c>
      <c r="AI58" s="404" t="s">
        <v>1085</v>
      </c>
      <c r="AJ58" s="405">
        <f t="shared" si="11"/>
        <v>85</v>
      </c>
      <c r="AK58" s="407">
        <v>0.5</v>
      </c>
      <c r="AL58" s="405">
        <f t="shared" si="13"/>
        <v>42.5</v>
      </c>
      <c r="AM58" s="879"/>
      <c r="AN58" s="800"/>
      <c r="AO58" s="801"/>
      <c r="AP58" s="799"/>
      <c r="AQ58" s="791"/>
      <c r="AR58" s="255" t="str">
        <f t="shared" si="12"/>
        <v/>
      </c>
      <c r="AS58" s="791"/>
      <c r="AT58" s="788"/>
      <c r="AU58" s="791"/>
      <c r="AV58" s="245"/>
      <c r="AW58" s="245" t="s">
        <v>895</v>
      </c>
      <c r="AX58" s="273" t="s">
        <v>341</v>
      </c>
      <c r="AY58" s="273" t="s">
        <v>706</v>
      </c>
      <c r="AZ58" s="274" t="s">
        <v>303</v>
      </c>
      <c r="BA58" s="287" t="s">
        <v>892</v>
      </c>
      <c r="BB58" s="359" t="s">
        <v>632</v>
      </c>
      <c r="BC58" s="349" t="s">
        <v>585</v>
      </c>
      <c r="BD58" s="258"/>
      <c r="BE58" s="255"/>
      <c r="BF58" s="182"/>
      <c r="BG58" s="258" t="s">
        <v>893</v>
      </c>
      <c r="BH58" s="255">
        <v>1</v>
      </c>
      <c r="BI58" s="258" t="s">
        <v>344</v>
      </c>
      <c r="BJ58" s="255" t="s">
        <v>683</v>
      </c>
      <c r="BK58" s="271" t="s">
        <v>896</v>
      </c>
      <c r="BL58" s="271" t="s">
        <v>699</v>
      </c>
      <c r="BM58" s="211"/>
      <c r="BN58" s="60">
        <v>1</v>
      </c>
      <c r="BO58" s="294" t="s">
        <v>1059</v>
      </c>
      <c r="BP58" s="344" t="s">
        <v>1018</v>
      </c>
      <c r="BQ58" s="333" t="s">
        <v>1012</v>
      </c>
    </row>
    <row r="59" spans="1:69" ht="158.25" customHeight="1" thickBot="1" x14ac:dyDescent="0.3">
      <c r="A59" s="892"/>
      <c r="B59" s="818"/>
      <c r="C59" s="903"/>
      <c r="D59" s="264"/>
      <c r="E59" s="264"/>
      <c r="F59" s="264" t="s">
        <v>252</v>
      </c>
      <c r="G59" s="379" t="s">
        <v>897</v>
      </c>
      <c r="H59" s="395" t="s">
        <v>633</v>
      </c>
      <c r="I59" s="409" t="s">
        <v>934</v>
      </c>
      <c r="J59" s="414" t="s">
        <v>41</v>
      </c>
      <c r="K59" s="438" t="s">
        <v>634</v>
      </c>
      <c r="L59" s="381">
        <v>1</v>
      </c>
      <c r="M59" s="267" t="str">
        <f>VLOOKUP(L59,[16]BASE!$A$47:$D$52,2,0)</f>
        <v>Rara vez</v>
      </c>
      <c r="N59" s="266">
        <v>20</v>
      </c>
      <c r="O59" s="269" t="str">
        <f>VLOOKUP(N59,[16]BASE!$A$56:$D$58,2,0)</f>
        <v>Catastrófico</v>
      </c>
      <c r="P59" s="164" t="str">
        <f>CONCATENATE(L59,N59)</f>
        <v>120</v>
      </c>
      <c r="Q59" s="269">
        <f>L59*N59</f>
        <v>20</v>
      </c>
      <c r="R59" s="275" t="str">
        <f>VLOOKUP(Q59,[16]BASE!$A$115:$B$129,2,0)</f>
        <v>MODERADA</v>
      </c>
      <c r="S59" s="277" t="s">
        <v>205</v>
      </c>
      <c r="T59" s="370" t="str">
        <f>IF(R59="baja","Asumir o Reducir el riesgo",IF(R59="moderada","Reducir el riesgo",IF(R59="Alta","Reducir el riesgo",IF(R59="Extrema","Evitar, reducir, compartir o transferir el riesgo",0))))</f>
        <v>Reducir el riesgo</v>
      </c>
      <c r="U59" s="143"/>
      <c r="V59" s="490"/>
      <c r="W59" s="491"/>
      <c r="X59" s="391"/>
      <c r="Y59" s="429"/>
      <c r="Z59" s="391"/>
      <c r="AA59" s="429"/>
      <c r="AB59" s="385"/>
      <c r="AC59" s="119"/>
      <c r="AD59" s="391"/>
      <c r="AE59" s="429"/>
      <c r="AF59" s="391"/>
      <c r="AG59" s="431"/>
      <c r="AH59" s="391"/>
      <c r="AI59" s="429"/>
      <c r="AJ59" s="389"/>
      <c r="AK59" s="423"/>
      <c r="AL59" s="389"/>
      <c r="AM59" s="377"/>
      <c r="AN59" s="434">
        <v>1</v>
      </c>
      <c r="AO59" s="267" t="str">
        <f>VLOOKUP(AN59,[16]BASE!A$48:$D$52,2,0)</f>
        <v>Rara vez</v>
      </c>
      <c r="AP59" s="266">
        <v>20</v>
      </c>
      <c r="AQ59" s="269" t="str">
        <f>VLOOKUP(AP59,[16]BASE!$A$56:$D$58,2,0)</f>
        <v>Catastrófico</v>
      </c>
      <c r="AR59" s="268" t="str">
        <f t="shared" si="12"/>
        <v>120</v>
      </c>
      <c r="AS59" s="269">
        <f>AN59*AP59</f>
        <v>20</v>
      </c>
      <c r="AT59" s="275" t="str">
        <f>VLOOKUP(AS59,[16]BASE!$A$115:$B$125,2,0)</f>
        <v>MODERADA</v>
      </c>
      <c r="AU59" s="269" t="str">
        <f>IF(AT59="baja","Asumir o Reducir el riesgo",IF(AT59="moderada","Reducir el riesgo",IF(AT59="Alta","Reducir el riesgo",IF(AT59="Extrema","Evitar, reducir, compartir o transferir el riesgo",0))))</f>
        <v>Reducir el riesgo</v>
      </c>
      <c r="AV59" s="143" t="s">
        <v>635</v>
      </c>
      <c r="AW59" s="143"/>
      <c r="AX59" s="148" t="s">
        <v>341</v>
      </c>
      <c r="AY59" s="148" t="s">
        <v>631</v>
      </c>
      <c r="AZ59" s="126" t="s">
        <v>206</v>
      </c>
      <c r="BA59" s="143" t="s">
        <v>636</v>
      </c>
      <c r="BB59" s="365" t="s">
        <v>637</v>
      </c>
      <c r="BC59" s="347" t="s">
        <v>585</v>
      </c>
      <c r="BD59" s="259"/>
      <c r="BE59" s="268"/>
      <c r="BF59" s="206"/>
      <c r="BG59" s="259" t="s">
        <v>344</v>
      </c>
      <c r="BH59" s="268">
        <v>0</v>
      </c>
      <c r="BI59" s="259" t="s">
        <v>638</v>
      </c>
      <c r="BJ59" s="268" t="s">
        <v>683</v>
      </c>
      <c r="BK59" s="259" t="s">
        <v>695</v>
      </c>
      <c r="BL59" s="156" t="s">
        <v>910</v>
      </c>
      <c r="BM59" s="213"/>
      <c r="BN59" s="232">
        <v>0</v>
      </c>
      <c r="BO59" s="299" t="s">
        <v>1060</v>
      </c>
      <c r="BP59" s="338" t="s">
        <v>960</v>
      </c>
      <c r="BQ59" s="337" t="s">
        <v>1012</v>
      </c>
    </row>
    <row r="60" spans="1:69" ht="273" customHeight="1" thickBot="1" x14ac:dyDescent="0.3">
      <c r="A60" s="192">
        <v>17</v>
      </c>
      <c r="B60" s="817" t="s">
        <v>677</v>
      </c>
      <c r="C60" s="815" t="s">
        <v>674</v>
      </c>
      <c r="D60" s="1133" t="s">
        <v>355</v>
      </c>
      <c r="E60" s="1133" t="s">
        <v>945</v>
      </c>
      <c r="F60" s="1133" t="s">
        <v>675</v>
      </c>
      <c r="G60" s="1131" t="s">
        <v>943</v>
      </c>
      <c r="H60" s="908" t="s">
        <v>944</v>
      </c>
      <c r="I60" s="815" t="s">
        <v>942</v>
      </c>
      <c r="J60" s="797" t="s">
        <v>41</v>
      </c>
      <c r="K60" s="897" t="s">
        <v>946</v>
      </c>
      <c r="L60" s="1103">
        <v>1</v>
      </c>
      <c r="M60" s="1101" t="str">
        <f>VLOOKUP(L60,[1]BASE!$A$47:$D$52,2,0)</f>
        <v>Rara vez</v>
      </c>
      <c r="N60" s="1099">
        <v>20</v>
      </c>
      <c r="O60" s="1089" t="str">
        <f>VLOOKUP(N60,[1]BASE!$A$56:$D$58,2,0)</f>
        <v>Catastrófico</v>
      </c>
      <c r="P60" s="1091" t="str">
        <f>CONCATENATE(L60,N60)</f>
        <v>120</v>
      </c>
      <c r="Q60" s="1089">
        <f>L60*N60</f>
        <v>20</v>
      </c>
      <c r="R60" s="1087" t="str">
        <f>VLOOKUP(Q60,[1]BASE!$A$115:$B$129,2,0)</f>
        <v>MODERADA</v>
      </c>
      <c r="S60" s="1085" t="s">
        <v>284</v>
      </c>
      <c r="T60" s="1083" t="str">
        <f>IF(R60="baja","Asumir o Reducir el riesgo",IF(R60="moderada","Reducir el riesgo",IF(R60="Alta","Reducir el riesgo",IF(R60="Extrema","Evitar, reducir, compartir o transferir el riesgo",0))))</f>
        <v>Reducir el riesgo</v>
      </c>
      <c r="U60" s="415" t="s">
        <v>953</v>
      </c>
      <c r="V60" s="417" t="s">
        <v>60</v>
      </c>
      <c r="W60" s="413" t="s">
        <v>59</v>
      </c>
      <c r="X60" s="390" t="s">
        <v>72</v>
      </c>
      <c r="Y60" s="403" t="s">
        <v>947</v>
      </c>
      <c r="Z60" s="390" t="s">
        <v>72</v>
      </c>
      <c r="AA60" s="403" t="s">
        <v>361</v>
      </c>
      <c r="AB60" s="418"/>
      <c r="AC60" s="418" t="s">
        <v>204</v>
      </c>
      <c r="AD60" s="390" t="s">
        <v>72</v>
      </c>
      <c r="AE60" s="401" t="s">
        <v>948</v>
      </c>
      <c r="AF60" s="390" t="s">
        <v>72</v>
      </c>
      <c r="AG60" s="403" t="s">
        <v>950</v>
      </c>
      <c r="AH60" s="390" t="s">
        <v>72</v>
      </c>
      <c r="AI60" s="403" t="s">
        <v>949</v>
      </c>
      <c r="AJ60" s="388">
        <f t="shared" si="11"/>
        <v>100</v>
      </c>
      <c r="AK60" s="406">
        <v>1</v>
      </c>
      <c r="AL60" s="388">
        <f t="shared" si="13"/>
        <v>100</v>
      </c>
      <c r="AM60" s="424">
        <f>AL60</f>
        <v>100</v>
      </c>
      <c r="AN60" s="793">
        <v>1</v>
      </c>
      <c r="AO60" s="795" t="str">
        <f>VLOOKUP(AN60,[1]BASE!A$48:$D$52,2,0)</f>
        <v>Rara vez</v>
      </c>
      <c r="AP60" s="797">
        <v>5</v>
      </c>
      <c r="AQ60" s="790" t="str">
        <f>VLOOKUP(AP60,[1]BASE!$A$56:$D$58,2,0)</f>
        <v xml:space="preserve">Moderado </v>
      </c>
      <c r="AR60" s="254" t="str">
        <f t="shared" si="12"/>
        <v>15</v>
      </c>
      <c r="AS60" s="790">
        <f>AN60*AP60</f>
        <v>5</v>
      </c>
      <c r="AT60" s="787" t="str">
        <f>VLOOKUP(AS60,[1]BASE!$A$115:$B$125,2,0)</f>
        <v>BAJA</v>
      </c>
      <c r="AU60" s="790" t="str">
        <f>IF(AT60="baja","Asumir o Reducir el riesgo",IF(AT60="moderada","Reducir el riesgo",IF(AT60="Alta","Reducir el riesgo",IF(AT60="Extrema","Evitar, reducir, compartir o transferir el riesgo",0))))</f>
        <v>Asumir o Reducir el riesgo</v>
      </c>
      <c r="AV60" s="244"/>
      <c r="AW60" s="244" t="s">
        <v>953</v>
      </c>
      <c r="AX60" s="244" t="s">
        <v>1008</v>
      </c>
      <c r="AY60" s="283" t="s">
        <v>1009</v>
      </c>
      <c r="AZ60" s="135" t="s">
        <v>926</v>
      </c>
      <c r="BA60" s="244" t="s">
        <v>1010</v>
      </c>
      <c r="BB60" s="366" t="s">
        <v>1061</v>
      </c>
      <c r="BC60" s="346" t="s">
        <v>951</v>
      </c>
      <c r="BD60" s="154"/>
      <c r="BE60" s="153"/>
      <c r="BF60" s="154"/>
      <c r="BG60" s="154" t="s">
        <v>898</v>
      </c>
      <c r="BH60" s="153">
        <v>1</v>
      </c>
      <c r="BI60" s="154" t="s">
        <v>676</v>
      </c>
      <c r="BJ60" s="254" t="s">
        <v>683</v>
      </c>
      <c r="BK60" s="270" t="s">
        <v>676</v>
      </c>
      <c r="BL60" s="154" t="s">
        <v>915</v>
      </c>
      <c r="BM60" s="212"/>
      <c r="BN60" s="345">
        <f>39/39</f>
        <v>1</v>
      </c>
      <c r="BO60" s="297" t="s">
        <v>1062</v>
      </c>
      <c r="BP60" s="309" t="s">
        <v>344</v>
      </c>
      <c r="BQ60" s="329" t="s">
        <v>1063</v>
      </c>
    </row>
    <row r="61" spans="1:69" ht="273" customHeight="1" thickBot="1" x14ac:dyDescent="0.3">
      <c r="A61" s="290"/>
      <c r="B61" s="818"/>
      <c r="C61" s="816"/>
      <c r="D61" s="1134"/>
      <c r="E61" s="1134"/>
      <c r="F61" s="1134"/>
      <c r="G61" s="1132"/>
      <c r="H61" s="911"/>
      <c r="I61" s="816"/>
      <c r="J61" s="798"/>
      <c r="K61" s="923"/>
      <c r="L61" s="1104"/>
      <c r="M61" s="1102"/>
      <c r="N61" s="1100"/>
      <c r="O61" s="1090"/>
      <c r="P61" s="1092"/>
      <c r="Q61" s="1090"/>
      <c r="R61" s="1088"/>
      <c r="S61" s="1086"/>
      <c r="T61" s="1084"/>
      <c r="U61" s="416" t="s">
        <v>1036</v>
      </c>
      <c r="V61" s="399" t="s">
        <v>58</v>
      </c>
      <c r="W61" s="413" t="s">
        <v>59</v>
      </c>
      <c r="X61" s="391" t="s">
        <v>73</v>
      </c>
      <c r="Y61" s="431"/>
      <c r="Z61" s="390" t="s">
        <v>72</v>
      </c>
      <c r="AA61" s="431" t="s">
        <v>1078</v>
      </c>
      <c r="AB61" s="385"/>
      <c r="AC61" s="385" t="s">
        <v>204</v>
      </c>
      <c r="AD61" s="390" t="s">
        <v>72</v>
      </c>
      <c r="AE61" s="439" t="s">
        <v>1079</v>
      </c>
      <c r="AF61" s="391" t="s">
        <v>72</v>
      </c>
      <c r="AG61" s="431" t="s">
        <v>1081</v>
      </c>
      <c r="AH61" s="391" t="s">
        <v>72</v>
      </c>
      <c r="AI61" s="431" t="s">
        <v>1080</v>
      </c>
      <c r="AJ61" s="388">
        <f t="shared" si="11"/>
        <v>85</v>
      </c>
      <c r="AK61" s="406">
        <v>1</v>
      </c>
      <c r="AL61" s="388">
        <f t="shared" si="13"/>
        <v>85</v>
      </c>
      <c r="AM61" s="424">
        <f>AL61</f>
        <v>85</v>
      </c>
      <c r="AN61" s="794"/>
      <c r="AO61" s="796"/>
      <c r="AP61" s="798"/>
      <c r="AQ61" s="792"/>
      <c r="AR61" s="268"/>
      <c r="AS61" s="792"/>
      <c r="AT61" s="789"/>
      <c r="AU61" s="792"/>
      <c r="AV61" s="278"/>
      <c r="AW61" s="409" t="s">
        <v>1036</v>
      </c>
      <c r="AX61" s="409" t="s">
        <v>365</v>
      </c>
      <c r="AY61" s="136" t="s">
        <v>1009</v>
      </c>
      <c r="AZ61" s="136" t="s">
        <v>1034</v>
      </c>
      <c r="BA61" s="409" t="s">
        <v>1073</v>
      </c>
      <c r="BB61" s="448" t="s">
        <v>1036</v>
      </c>
      <c r="BC61" s="350" t="s">
        <v>1035</v>
      </c>
      <c r="BD61" s="431"/>
      <c r="BE61" s="487"/>
      <c r="BF61" s="431"/>
      <c r="BG61" s="431"/>
      <c r="BH61" s="487"/>
      <c r="BI61" s="431"/>
      <c r="BJ61" s="409"/>
      <c r="BK61" s="431"/>
      <c r="BL61" s="431"/>
      <c r="BM61" s="213"/>
      <c r="BN61" s="488">
        <v>1</v>
      </c>
      <c r="BO61" s="299" t="s">
        <v>1074</v>
      </c>
      <c r="BP61" s="489" t="s">
        <v>344</v>
      </c>
      <c r="BQ61" s="452" t="s">
        <v>1012</v>
      </c>
    </row>
    <row r="62" spans="1:69" ht="120" customHeight="1" x14ac:dyDescent="0.25">
      <c r="B62" s="817" t="s">
        <v>911</v>
      </c>
      <c r="C62" s="1044" t="s">
        <v>932</v>
      </c>
      <c r="D62" s="1108" t="s">
        <v>508</v>
      </c>
      <c r="E62" s="1108" t="s">
        <v>937</v>
      </c>
      <c r="F62" s="1108" t="s">
        <v>252</v>
      </c>
      <c r="G62" s="1105" t="s">
        <v>938</v>
      </c>
      <c r="H62" s="908" t="s">
        <v>916</v>
      </c>
      <c r="I62" s="815" t="s">
        <v>917</v>
      </c>
      <c r="J62" s="1047" t="s">
        <v>41</v>
      </c>
      <c r="K62" s="1050" t="s">
        <v>918</v>
      </c>
      <c r="L62" s="1128">
        <v>3</v>
      </c>
      <c r="M62" s="1125" t="str">
        <f>VLOOKUP(L62,[17]BASE!$A$47:$D$52,2,0)</f>
        <v>Posible</v>
      </c>
      <c r="N62" s="1122">
        <v>20</v>
      </c>
      <c r="O62" s="1116" t="str">
        <f>VLOOKUP(N62,[17]BASE!$A$56:$D$58,2,0)</f>
        <v>Catastrófico</v>
      </c>
      <c r="P62" s="1119" t="str">
        <f>CONCATENATE(L62,N62)</f>
        <v>320</v>
      </c>
      <c r="Q62" s="1116">
        <f>L62*N62</f>
        <v>60</v>
      </c>
      <c r="R62" s="1113" t="str">
        <f>VLOOKUP(Q62,[17]BASE!$A$115:$B$129,2,0)</f>
        <v>EXTREMA</v>
      </c>
      <c r="S62" s="1085" t="s">
        <v>491</v>
      </c>
      <c r="T62" s="1083" t="str">
        <f>IF(R62="baja","Asumir o Reducir el riesgo",IF(R62="moderada","Reducir el riesgo",IF(R62="Alta","Reducir el riesgo",IF(R62="Extrema","Evitar, reducir, compartir o transferir el riesgo",0))))</f>
        <v>Evitar, reducir, compartir o transferir el riesgo</v>
      </c>
      <c r="U62" s="382" t="s">
        <v>919</v>
      </c>
      <c r="V62" s="417" t="s">
        <v>58</v>
      </c>
      <c r="W62" s="387" t="s">
        <v>59</v>
      </c>
      <c r="X62" s="318" t="s">
        <v>72</v>
      </c>
      <c r="Y62" s="319" t="s">
        <v>920</v>
      </c>
      <c r="Z62" s="318" t="s">
        <v>72</v>
      </c>
      <c r="AA62" s="207" t="s">
        <v>207</v>
      </c>
      <c r="AB62" s="418"/>
      <c r="AC62" s="418" t="s">
        <v>204</v>
      </c>
      <c r="AD62" s="318" t="s">
        <v>72</v>
      </c>
      <c r="AE62" s="320" t="s">
        <v>921</v>
      </c>
      <c r="AF62" s="318" t="s">
        <v>72</v>
      </c>
      <c r="AG62" s="319" t="s">
        <v>922</v>
      </c>
      <c r="AH62" s="318" t="s">
        <v>72</v>
      </c>
      <c r="AI62" s="207" t="s">
        <v>923</v>
      </c>
      <c r="AJ62" s="321">
        <f>SUM(IF(X62="SI",15,0),IF(Z62="SI",5,0),IF(AB62="X",25,0),IF(AC62="X",25,0),IF(AD62="SI",15,0),IF(AF62="SI",10,0),IF(AH62="SI",30,0))</f>
        <v>100</v>
      </c>
      <c r="AK62" s="322">
        <v>0.6</v>
      </c>
      <c r="AL62" s="321">
        <f t="shared" si="13"/>
        <v>60</v>
      </c>
      <c r="AM62" s="1076">
        <f>AL62+AL63</f>
        <v>94</v>
      </c>
      <c r="AN62" s="1068">
        <v>1</v>
      </c>
      <c r="AO62" s="1065" t="str">
        <f>VLOOKUP(AN62,[17]BASE!A$48:$D$52,2,0)</f>
        <v>Rara vez</v>
      </c>
      <c r="AP62" s="1047">
        <v>10</v>
      </c>
      <c r="AQ62" s="1062" t="str">
        <f>VLOOKUP(AP62,[17]BASE!$A$56:$D$58,2,0)</f>
        <v>Mayor</v>
      </c>
      <c r="AR62" s="221" t="str">
        <f>CONCATENATE(AN62,AP62)</f>
        <v>110</v>
      </c>
      <c r="AS62" s="1062">
        <f>AN62*AP62</f>
        <v>10</v>
      </c>
      <c r="AT62" s="1059" t="str">
        <f>VLOOKUP(AS62,[17]BASE!$A$115:$B$125,2,0)</f>
        <v>BAJA</v>
      </c>
      <c r="AU62" s="790" t="str">
        <f>IF(AT62="baja","Asumir o Reducir el riesgo",IF(AT62="moderada","Reducir el riesgo",IF(AT62="Alta","Reducir el riesgo",IF(AT62="Extrema","Evitar, reducir, compartir o transferir el riesgo",0))))</f>
        <v>Asumir o Reducir el riesgo</v>
      </c>
      <c r="AV62" s="297"/>
      <c r="AW62" s="207" t="s">
        <v>923</v>
      </c>
      <c r="AX62" s="283" t="s">
        <v>399</v>
      </c>
      <c r="AY62" s="195" t="s">
        <v>1019</v>
      </c>
      <c r="AZ62" s="222" t="s">
        <v>926</v>
      </c>
      <c r="BA62" s="194" t="s">
        <v>927</v>
      </c>
      <c r="BB62" s="367" t="s">
        <v>1020</v>
      </c>
      <c r="BC62" s="351"/>
      <c r="BD62" s="208"/>
      <c r="BE62" s="208"/>
      <c r="BF62" s="208"/>
      <c r="BG62" s="208"/>
      <c r="BH62" s="208"/>
      <c r="BI62" s="208"/>
      <c r="BJ62" s="208"/>
      <c r="BK62" s="208"/>
      <c r="BL62" s="208"/>
      <c r="BM62" s="212"/>
      <c r="BN62" s="223">
        <v>340</v>
      </c>
      <c r="BO62" s="297" t="s">
        <v>1064</v>
      </c>
      <c r="BP62" s="298" t="s">
        <v>1065</v>
      </c>
      <c r="BQ62" s="332" t="s">
        <v>1012</v>
      </c>
    </row>
    <row r="63" spans="1:69" ht="120" customHeight="1" x14ac:dyDescent="0.25">
      <c r="B63" s="900"/>
      <c r="C63" s="1045"/>
      <c r="D63" s="1109"/>
      <c r="E63" s="1109"/>
      <c r="F63" s="1109"/>
      <c r="G63" s="1106"/>
      <c r="H63" s="851"/>
      <c r="I63" s="843"/>
      <c r="J63" s="1048"/>
      <c r="K63" s="1051"/>
      <c r="L63" s="1129"/>
      <c r="M63" s="1126"/>
      <c r="N63" s="1123"/>
      <c r="O63" s="1117"/>
      <c r="P63" s="1120"/>
      <c r="Q63" s="1117"/>
      <c r="R63" s="1114"/>
      <c r="S63" s="1112"/>
      <c r="T63" s="1111"/>
      <c r="U63" s="1057" t="s">
        <v>929</v>
      </c>
      <c r="V63" s="840" t="s">
        <v>58</v>
      </c>
      <c r="W63" s="1048" t="s">
        <v>59</v>
      </c>
      <c r="X63" s="1055" t="s">
        <v>72</v>
      </c>
      <c r="Y63" s="1053" t="s">
        <v>920</v>
      </c>
      <c r="Z63" s="1055" t="s">
        <v>72</v>
      </c>
      <c r="AA63" s="1053" t="s">
        <v>207</v>
      </c>
      <c r="AB63" s="832"/>
      <c r="AC63" s="832" t="s">
        <v>204</v>
      </c>
      <c r="AD63" s="1055" t="s">
        <v>73</v>
      </c>
      <c r="AE63" s="1060" t="s">
        <v>930</v>
      </c>
      <c r="AF63" s="1055" t="s">
        <v>72</v>
      </c>
      <c r="AG63" s="1053" t="s">
        <v>931</v>
      </c>
      <c r="AH63" s="1055" t="s">
        <v>72</v>
      </c>
      <c r="AI63" s="828" t="s">
        <v>939</v>
      </c>
      <c r="AJ63" s="1079">
        <f>SUM(IF(X63="SI",15,0),IF(Z63="SI",5,0),IF(AB63="X",25,0),IF(AC63="X",25,0),IF(AD63="SI",15,0),IF(AF63="SI",10,0),IF(AH63="SI",30,0))</f>
        <v>85</v>
      </c>
      <c r="AK63" s="1081">
        <v>0.4</v>
      </c>
      <c r="AL63" s="1079">
        <f t="shared" si="13"/>
        <v>34</v>
      </c>
      <c r="AM63" s="1077"/>
      <c r="AN63" s="1069"/>
      <c r="AO63" s="1066"/>
      <c r="AP63" s="1048"/>
      <c r="AQ63" s="1063"/>
      <c r="AR63" s="292" t="str">
        <f>CONCATENATE(AN63,AP63)</f>
        <v/>
      </c>
      <c r="AS63" s="1063"/>
      <c r="AT63" s="1060"/>
      <c r="AU63" s="791"/>
      <c r="AV63" s="272"/>
      <c r="AW63" s="276" t="s">
        <v>1022</v>
      </c>
      <c r="AX63" s="273" t="s">
        <v>399</v>
      </c>
      <c r="AY63" s="128" t="s">
        <v>1019</v>
      </c>
      <c r="AZ63" s="134" t="s">
        <v>206</v>
      </c>
      <c r="BA63" s="134" t="s">
        <v>1021</v>
      </c>
      <c r="BB63" s="361" t="s">
        <v>1066</v>
      </c>
      <c r="BC63" s="352"/>
      <c r="BD63" s="134"/>
      <c r="BE63" s="134"/>
      <c r="BF63" s="134"/>
      <c r="BG63" s="134"/>
      <c r="BH63" s="134"/>
      <c r="BI63" s="134"/>
      <c r="BJ63" s="134"/>
      <c r="BK63" s="134"/>
      <c r="BL63" s="134"/>
      <c r="BM63" s="328"/>
      <c r="BN63" s="60">
        <v>0</v>
      </c>
      <c r="BO63" s="295" t="s">
        <v>1023</v>
      </c>
      <c r="BP63" s="306" t="s">
        <v>1024</v>
      </c>
      <c r="BQ63" s="333" t="s">
        <v>1012</v>
      </c>
    </row>
    <row r="64" spans="1:69" ht="77.25" customHeight="1" thickBot="1" x14ac:dyDescent="0.3">
      <c r="B64" s="818"/>
      <c r="C64" s="1046"/>
      <c r="D64" s="1110"/>
      <c r="E64" s="1110"/>
      <c r="F64" s="1110"/>
      <c r="G64" s="1107"/>
      <c r="H64" s="911"/>
      <c r="I64" s="816"/>
      <c r="J64" s="1049"/>
      <c r="K64" s="1052"/>
      <c r="L64" s="1130"/>
      <c r="M64" s="1127"/>
      <c r="N64" s="1124"/>
      <c r="O64" s="1118"/>
      <c r="P64" s="1121"/>
      <c r="Q64" s="1118"/>
      <c r="R64" s="1115"/>
      <c r="S64" s="1086"/>
      <c r="T64" s="1084"/>
      <c r="U64" s="1058"/>
      <c r="V64" s="928"/>
      <c r="W64" s="1049"/>
      <c r="X64" s="1056"/>
      <c r="Y64" s="1054"/>
      <c r="Z64" s="1056"/>
      <c r="AA64" s="1054"/>
      <c r="AB64" s="833"/>
      <c r="AC64" s="833"/>
      <c r="AD64" s="1056"/>
      <c r="AE64" s="1061"/>
      <c r="AF64" s="1056"/>
      <c r="AG64" s="1054"/>
      <c r="AH64" s="1056"/>
      <c r="AI64" s="829"/>
      <c r="AJ64" s="1080"/>
      <c r="AK64" s="1082"/>
      <c r="AL64" s="1080"/>
      <c r="AM64" s="1078"/>
      <c r="AN64" s="1070"/>
      <c r="AO64" s="1067"/>
      <c r="AP64" s="1049"/>
      <c r="AQ64" s="1064"/>
      <c r="AR64" s="323"/>
      <c r="AS64" s="1064"/>
      <c r="AT64" s="1061"/>
      <c r="AU64" s="792"/>
      <c r="AV64" s="324" t="s">
        <v>924</v>
      </c>
      <c r="AW64" s="325"/>
      <c r="AX64" s="148" t="s">
        <v>399</v>
      </c>
      <c r="AY64" s="148" t="s">
        <v>925</v>
      </c>
      <c r="AZ64" s="126" t="s">
        <v>926</v>
      </c>
      <c r="BA64" s="127" t="s">
        <v>927</v>
      </c>
      <c r="BB64" s="368" t="s">
        <v>928</v>
      </c>
      <c r="BC64" s="353"/>
      <c r="BD64" s="323"/>
      <c r="BE64" s="323"/>
      <c r="BF64" s="323"/>
      <c r="BG64" s="323"/>
      <c r="BH64" s="323"/>
      <c r="BI64" s="323"/>
      <c r="BJ64" s="323"/>
      <c r="BK64" s="323"/>
      <c r="BL64" s="323"/>
      <c r="BM64" s="213"/>
      <c r="BN64" s="225">
        <v>340</v>
      </c>
      <c r="BO64" s="303" t="s">
        <v>1067</v>
      </c>
      <c r="BP64" s="300" t="s">
        <v>1065</v>
      </c>
      <c r="BQ64" s="337" t="s">
        <v>1012</v>
      </c>
    </row>
    <row r="65" spans="11:11" x14ac:dyDescent="0.25">
      <c r="K65" s="291"/>
    </row>
  </sheetData>
  <mergeCells count="770">
    <mergeCell ref="BV23:BV24"/>
    <mergeCell ref="G8:G10"/>
    <mergeCell ref="F8:F10"/>
    <mergeCell ref="E8:E10"/>
    <mergeCell ref="D8:D10"/>
    <mergeCell ref="T8:T10"/>
    <mergeCell ref="S8:S10"/>
    <mergeCell ref="R8:R10"/>
    <mergeCell ref="Q8:Q10"/>
    <mergeCell ref="P8:P10"/>
    <mergeCell ref="O8:O10"/>
    <mergeCell ref="N8:N10"/>
    <mergeCell ref="M8:M10"/>
    <mergeCell ref="L8:L10"/>
    <mergeCell ref="BQ8:BQ10"/>
    <mergeCell ref="AT15:AT16"/>
    <mergeCell ref="AU13:AU14"/>
    <mergeCell ref="P15:P16"/>
    <mergeCell ref="Q15:Q16"/>
    <mergeCell ref="R15:R16"/>
    <mergeCell ref="S15:S16"/>
    <mergeCell ref="T15:T16"/>
    <mergeCell ref="AH9:AH10"/>
    <mergeCell ref="AG9:AG10"/>
    <mergeCell ref="G6:G7"/>
    <mergeCell ref="F6:F7"/>
    <mergeCell ref="E6:E7"/>
    <mergeCell ref="D6:D7"/>
    <mergeCell ref="T6:T7"/>
    <mergeCell ref="S6:S7"/>
    <mergeCell ref="R6:R7"/>
    <mergeCell ref="Q6:Q7"/>
    <mergeCell ref="P6:P7"/>
    <mergeCell ref="O6:O7"/>
    <mergeCell ref="N6:N7"/>
    <mergeCell ref="M6:M7"/>
    <mergeCell ref="L6:L7"/>
    <mergeCell ref="N60:N61"/>
    <mergeCell ref="M60:M61"/>
    <mergeCell ref="L60:L61"/>
    <mergeCell ref="G62:G64"/>
    <mergeCell ref="F62:F64"/>
    <mergeCell ref="E62:E64"/>
    <mergeCell ref="D62:D64"/>
    <mergeCell ref="T62:T64"/>
    <mergeCell ref="S62:S64"/>
    <mergeCell ref="R62:R64"/>
    <mergeCell ref="Q62:Q64"/>
    <mergeCell ref="P62:P64"/>
    <mergeCell ref="O62:O64"/>
    <mergeCell ref="N62:N64"/>
    <mergeCell ref="M62:M64"/>
    <mergeCell ref="L62:L64"/>
    <mergeCell ref="G60:G61"/>
    <mergeCell ref="F60:F61"/>
    <mergeCell ref="E60:E61"/>
    <mergeCell ref="D60:D61"/>
    <mergeCell ref="K60:K61"/>
    <mergeCell ref="J60:J61"/>
    <mergeCell ref="I60:I61"/>
    <mergeCell ref="H60:H61"/>
    <mergeCell ref="T60:T61"/>
    <mergeCell ref="S60:S61"/>
    <mergeCell ref="R60:R61"/>
    <mergeCell ref="Q60:Q61"/>
    <mergeCell ref="P60:P61"/>
    <mergeCell ref="O60:O61"/>
    <mergeCell ref="P11:P12"/>
    <mergeCell ref="P13:P14"/>
    <mergeCell ref="P17:P19"/>
    <mergeCell ref="P25:P27"/>
    <mergeCell ref="P28:P29"/>
    <mergeCell ref="P33:P35"/>
    <mergeCell ref="P37:P38"/>
    <mergeCell ref="P40:P42"/>
    <mergeCell ref="P43:P45"/>
    <mergeCell ref="P46:P48"/>
    <mergeCell ref="P49:P50"/>
    <mergeCell ref="P51:P53"/>
    <mergeCell ref="P23:P24"/>
    <mergeCell ref="Q23:Q24"/>
    <mergeCell ref="R23:R24"/>
    <mergeCell ref="S23:S24"/>
    <mergeCell ref="T23:T24"/>
    <mergeCell ref="S13:S14"/>
    <mergeCell ref="AT51:AT53"/>
    <mergeCell ref="AE63:AE64"/>
    <mergeCell ref="AD63:AD64"/>
    <mergeCell ref="AC63:AC64"/>
    <mergeCell ref="AB63:AB64"/>
    <mergeCell ref="AM62:AM64"/>
    <mergeCell ref="AL63:AL64"/>
    <mergeCell ref="AK63:AK64"/>
    <mergeCell ref="AJ63:AJ64"/>
    <mergeCell ref="AM51:AM53"/>
    <mergeCell ref="AN51:AN53"/>
    <mergeCell ref="AU62:AU64"/>
    <mergeCell ref="AT62:AT64"/>
    <mergeCell ref="AS62:AS64"/>
    <mergeCell ref="AQ62:AQ64"/>
    <mergeCell ref="AP62:AP64"/>
    <mergeCell ref="AO62:AO64"/>
    <mergeCell ref="AN62:AN64"/>
    <mergeCell ref="AW4:AW5"/>
    <mergeCell ref="AI6:AI7"/>
    <mergeCell ref="AJ6:AJ7"/>
    <mergeCell ref="AO23:AO24"/>
    <mergeCell ref="AP23:AP24"/>
    <mergeCell ref="AQ23:AQ24"/>
    <mergeCell ref="AS23:AS24"/>
    <mergeCell ref="AT23:AT24"/>
    <mergeCell ref="AU23:AU24"/>
    <mergeCell ref="AU15:AU16"/>
    <mergeCell ref="AM18:AM19"/>
    <mergeCell ref="AJ9:AJ10"/>
    <mergeCell ref="AI9:AI10"/>
    <mergeCell ref="AQ6:AQ7"/>
    <mergeCell ref="AM6:AM7"/>
    <mergeCell ref="AN6:AN7"/>
    <mergeCell ref="AO6:AO7"/>
    <mergeCell ref="AG6:AG7"/>
    <mergeCell ref="AH6:AH7"/>
    <mergeCell ref="AW11:AW12"/>
    <mergeCell ref="B62:B64"/>
    <mergeCell ref="C62:C64"/>
    <mergeCell ref="J62:J64"/>
    <mergeCell ref="I62:I64"/>
    <mergeCell ref="H62:H64"/>
    <mergeCell ref="K62:K64"/>
    <mergeCell ref="AA63:AA64"/>
    <mergeCell ref="Z63:Z64"/>
    <mergeCell ref="Y63:Y64"/>
    <mergeCell ref="X63:X64"/>
    <mergeCell ref="W63:W64"/>
    <mergeCell ref="V63:V64"/>
    <mergeCell ref="U63:U64"/>
    <mergeCell ref="AI63:AI64"/>
    <mergeCell ref="AH63:AH64"/>
    <mergeCell ref="AG63:AG64"/>
    <mergeCell ref="AF63:AF64"/>
    <mergeCell ref="AS15:AS16"/>
    <mergeCell ref="AT11:AT12"/>
    <mergeCell ref="AU11:AU12"/>
    <mergeCell ref="AV11:AV12"/>
    <mergeCell ref="BN3:BP3"/>
    <mergeCell ref="BN4:BN5"/>
    <mergeCell ref="BO4:BO5"/>
    <mergeCell ref="BP4:BP5"/>
    <mergeCell ref="AZ11:AZ12"/>
    <mergeCell ref="BA11:BA12"/>
    <mergeCell ref="AD11:AD12"/>
    <mergeCell ref="AE11:AE12"/>
    <mergeCell ref="AF11:AF12"/>
    <mergeCell ref="AG11:AG12"/>
    <mergeCell ref="AH11:AH12"/>
    <mergeCell ref="AI11:AI12"/>
    <mergeCell ref="AJ11:AJ12"/>
    <mergeCell ref="AK11:AK12"/>
    <mergeCell ref="AL11:AL12"/>
    <mergeCell ref="BJ4:BL4"/>
    <mergeCell ref="BG4:BI4"/>
    <mergeCell ref="AT6:AT7"/>
    <mergeCell ref="BD4:BF4"/>
    <mergeCell ref="AU6:AU7"/>
    <mergeCell ref="AP6:AP7"/>
    <mergeCell ref="BB11:BB12"/>
    <mergeCell ref="AX11:AX12"/>
    <mergeCell ref="AY11:AY12"/>
    <mergeCell ref="AA9:AA10"/>
    <mergeCell ref="AB11:AB12"/>
    <mergeCell ref="AC11:AC12"/>
    <mergeCell ref="AL51:AL53"/>
    <mergeCell ref="A8:A9"/>
    <mergeCell ref="B11:B14"/>
    <mergeCell ref="F11:F14"/>
    <mergeCell ref="G11:G14"/>
    <mergeCell ref="B8:B10"/>
    <mergeCell ref="M40:M42"/>
    <mergeCell ref="L40:L42"/>
    <mergeCell ref="U41:U42"/>
    <mergeCell ref="I40:I42"/>
    <mergeCell ref="J40:J42"/>
    <mergeCell ref="R28:R29"/>
    <mergeCell ref="S28:S29"/>
    <mergeCell ref="R37:R38"/>
    <mergeCell ref="S37:S38"/>
    <mergeCell ref="T37:T38"/>
    <mergeCell ref="T13:T14"/>
    <mergeCell ref="L13:L14"/>
    <mergeCell ref="M13:M14"/>
    <mergeCell ref="N13:N14"/>
    <mergeCell ref="M20:M22"/>
    <mergeCell ref="A6:A7"/>
    <mergeCell ref="B6:B7"/>
    <mergeCell ref="C6:C7"/>
    <mergeCell ref="H6:H7"/>
    <mergeCell ref="I6:I7"/>
    <mergeCell ref="AF6:AF7"/>
    <mergeCell ref="J6:J7"/>
    <mergeCell ref="K6:K7"/>
    <mergeCell ref="R11:R12"/>
    <mergeCell ref="S11:S12"/>
    <mergeCell ref="Z9:Z10"/>
    <mergeCell ref="Y9:Y10"/>
    <mergeCell ref="X9:X10"/>
    <mergeCell ref="W9:W10"/>
    <mergeCell ref="V9:V10"/>
    <mergeCell ref="U9:U10"/>
    <mergeCell ref="U11:U12"/>
    <mergeCell ref="V11:V12"/>
    <mergeCell ref="W11:W12"/>
    <mergeCell ref="X11:X12"/>
    <mergeCell ref="Y11:Y12"/>
    <mergeCell ref="Z11:Z12"/>
    <mergeCell ref="T11:T12"/>
    <mergeCell ref="AF9:AF10"/>
    <mergeCell ref="AO8:AO10"/>
    <mergeCell ref="AO13:AO14"/>
    <mergeCell ref="AP13:AP14"/>
    <mergeCell ref="AQ13:AQ14"/>
    <mergeCell ref="K11:K12"/>
    <mergeCell ref="AP51:AP53"/>
    <mergeCell ref="AT33:AT35"/>
    <mergeCell ref="A55:A56"/>
    <mergeCell ref="AM55:AM56"/>
    <mergeCell ref="B55:B56"/>
    <mergeCell ref="C55:C56"/>
    <mergeCell ref="A51:A54"/>
    <mergeCell ref="V41:V42"/>
    <mergeCell ref="W41:W42"/>
    <mergeCell ref="X41:X42"/>
    <mergeCell ref="Y41:Y42"/>
    <mergeCell ref="Z41:Z42"/>
    <mergeCell ref="AA41:AA42"/>
    <mergeCell ref="AB41:AB42"/>
    <mergeCell ref="AC41:AC42"/>
    <mergeCell ref="AD41:AD42"/>
    <mergeCell ref="H40:H42"/>
    <mergeCell ref="F40:F42"/>
    <mergeCell ref="G40:G42"/>
    <mergeCell ref="AU51:AU53"/>
    <mergeCell ref="AO46:AO48"/>
    <mergeCell ref="AP46:AP48"/>
    <mergeCell ref="AQ25:AQ27"/>
    <mergeCell ref="AS25:AS27"/>
    <mergeCell ref="AT25:AT27"/>
    <mergeCell ref="AU25:AU27"/>
    <mergeCell ref="AU28:AU29"/>
    <mergeCell ref="AP30:AP32"/>
    <mergeCell ref="AQ30:AQ32"/>
    <mergeCell ref="AS30:AS32"/>
    <mergeCell ref="AT30:AT32"/>
    <mergeCell ref="AU30:AU32"/>
    <mergeCell ref="AP33:AP35"/>
    <mergeCell ref="AQ33:AQ35"/>
    <mergeCell ref="AS33:AS35"/>
    <mergeCell ref="AT43:AT45"/>
    <mergeCell ref="AU43:AU45"/>
    <mergeCell ref="AO33:AO35"/>
    <mergeCell ref="AU33:AU35"/>
    <mergeCell ref="AT37:AT38"/>
    <mergeCell ref="AO51:AO53"/>
    <mergeCell ref="AQ51:AQ53"/>
    <mergeCell ref="AS51:AS53"/>
    <mergeCell ref="AM30:AM31"/>
    <mergeCell ref="AN30:AN32"/>
    <mergeCell ref="Q20:Q22"/>
    <mergeCell ref="R20:R22"/>
    <mergeCell ref="S20:S22"/>
    <mergeCell ref="T20:T22"/>
    <mergeCell ref="AN23:AN24"/>
    <mergeCell ref="AE41:AE42"/>
    <mergeCell ref="AF41:AF42"/>
    <mergeCell ref="AG41:AG42"/>
    <mergeCell ref="AH41:AH42"/>
    <mergeCell ref="AI41:AI42"/>
    <mergeCell ref="AJ41:AJ42"/>
    <mergeCell ref="AK41:AK42"/>
    <mergeCell ref="AM23:AM24"/>
    <mergeCell ref="Q30:Q32"/>
    <mergeCell ref="AM41:AM42"/>
    <mergeCell ref="AG26:AG27"/>
    <mergeCell ref="AF26:AF27"/>
    <mergeCell ref="AM33:AM34"/>
    <mergeCell ref="AN33:AN35"/>
    <mergeCell ref="AC26:AC27"/>
    <mergeCell ref="AB26:AB27"/>
    <mergeCell ref="AM28:AM29"/>
    <mergeCell ref="A1:BB1"/>
    <mergeCell ref="D3:G3"/>
    <mergeCell ref="A4:A5"/>
    <mergeCell ref="B4:B5"/>
    <mergeCell ref="C4:C5"/>
    <mergeCell ref="D4:D5"/>
    <mergeCell ref="E4:E5"/>
    <mergeCell ref="F4:F5"/>
    <mergeCell ref="G4:G5"/>
    <mergeCell ref="H3:K3"/>
    <mergeCell ref="AN3:BB3"/>
    <mergeCell ref="BA4:BA5"/>
    <mergeCell ref="AO4:AO5"/>
    <mergeCell ref="AP4:AP5"/>
    <mergeCell ref="K4:K5"/>
    <mergeCell ref="L4:L5"/>
    <mergeCell ref="X4:Y4"/>
    <mergeCell ref="N4:N5"/>
    <mergeCell ref="O4:O5"/>
    <mergeCell ref="Q4:Q5"/>
    <mergeCell ref="B3:C3"/>
    <mergeCell ref="AN4:AN5"/>
    <mergeCell ref="AZ4:AZ5"/>
    <mergeCell ref="BB4:BB5"/>
    <mergeCell ref="AS28:AS29"/>
    <mergeCell ref="AT28:AT29"/>
    <mergeCell ref="AN15:AN16"/>
    <mergeCell ref="AO15:AO16"/>
    <mergeCell ref="AP15:AP16"/>
    <mergeCell ref="AQ15:AQ16"/>
    <mergeCell ref="AN13:AN14"/>
    <mergeCell ref="AN25:AN27"/>
    <mergeCell ref="AO25:AO27"/>
    <mergeCell ref="AS13:AS14"/>
    <mergeCell ref="AP28:AP29"/>
    <mergeCell ref="AN28:AN29"/>
    <mergeCell ref="AM9:AM10"/>
    <mergeCell ref="U6:U7"/>
    <mergeCell ref="V6:V7"/>
    <mergeCell ref="K15:K16"/>
    <mergeCell ref="L15:L16"/>
    <mergeCell ref="H4:H5"/>
    <mergeCell ref="I4:I5"/>
    <mergeCell ref="J4:J5"/>
    <mergeCell ref="M4:M5"/>
    <mergeCell ref="K13:K14"/>
    <mergeCell ref="H11:H12"/>
    <mergeCell ref="I11:I12"/>
    <mergeCell ref="J11:J12"/>
    <mergeCell ref="S4:S5"/>
    <mergeCell ref="T4:T5"/>
    <mergeCell ref="W6:W7"/>
    <mergeCell ref="X6:X7"/>
    <mergeCell ref="Y6:Y7"/>
    <mergeCell ref="Z6:Z7"/>
    <mergeCell ref="AA6:AA7"/>
    <mergeCell ref="AB6:AB7"/>
    <mergeCell ref="M15:M16"/>
    <mergeCell ref="R13:R14"/>
    <mergeCell ref="O15:O16"/>
    <mergeCell ref="L11:L12"/>
    <mergeCell ref="M11:M12"/>
    <mergeCell ref="K17:K19"/>
    <mergeCell ref="L17:L19"/>
    <mergeCell ref="M17:M19"/>
    <mergeCell ref="N17:N19"/>
    <mergeCell ref="F20:F22"/>
    <mergeCell ref="G20:G22"/>
    <mergeCell ref="H20:H22"/>
    <mergeCell ref="I20:I22"/>
    <mergeCell ref="J20:J22"/>
    <mergeCell ref="K20:K22"/>
    <mergeCell ref="L20:L22"/>
    <mergeCell ref="J17:J19"/>
    <mergeCell ref="N11:N12"/>
    <mergeCell ref="F15:F16"/>
    <mergeCell ref="H13:H14"/>
    <mergeCell ref="F17:F19"/>
    <mergeCell ref="G17:G19"/>
    <mergeCell ref="H17:H19"/>
    <mergeCell ref="I13:I14"/>
    <mergeCell ref="J13:J14"/>
    <mergeCell ref="L28:L29"/>
    <mergeCell ref="G23:G24"/>
    <mergeCell ref="H23:H24"/>
    <mergeCell ref="I23:I24"/>
    <mergeCell ref="J23:J24"/>
    <mergeCell ref="K23:K24"/>
    <mergeCell ref="L23:L24"/>
    <mergeCell ref="N15:N16"/>
    <mergeCell ref="N23:N24"/>
    <mergeCell ref="M23:M24"/>
    <mergeCell ref="N20:N22"/>
    <mergeCell ref="M25:M27"/>
    <mergeCell ref="AM25:AM27"/>
    <mergeCell ref="AJ26:AJ27"/>
    <mergeCell ref="AO30:AO32"/>
    <mergeCell ref="O28:O29"/>
    <mergeCell ref="Q28:Q29"/>
    <mergeCell ref="Q25:Q27"/>
    <mergeCell ref="T25:T27"/>
    <mergeCell ref="AA26:AA27"/>
    <mergeCell ref="Z26:Z27"/>
    <mergeCell ref="Y26:Y27"/>
    <mergeCell ref="R25:R27"/>
    <mergeCell ref="S25:S27"/>
    <mergeCell ref="T28:T29"/>
    <mergeCell ref="AO28:AO29"/>
    <mergeCell ref="X26:X27"/>
    <mergeCell ref="W26:W27"/>
    <mergeCell ref="V26:V27"/>
    <mergeCell ref="U26:U27"/>
    <mergeCell ref="AI26:AI27"/>
    <mergeCell ref="AH26:AH27"/>
    <mergeCell ref="AK26:AK27"/>
    <mergeCell ref="AL26:AL27"/>
    <mergeCell ref="AE26:AE27"/>
    <mergeCell ref="AD26:AD27"/>
    <mergeCell ref="A40:A42"/>
    <mergeCell ref="D37:D38"/>
    <mergeCell ref="E37:E38"/>
    <mergeCell ref="F37:F38"/>
    <mergeCell ref="G37:G38"/>
    <mergeCell ref="H37:H38"/>
    <mergeCell ref="I37:I38"/>
    <mergeCell ref="J37:J38"/>
    <mergeCell ref="K37:K38"/>
    <mergeCell ref="B40:B42"/>
    <mergeCell ref="A36:A39"/>
    <mergeCell ref="C40:C42"/>
    <mergeCell ref="K40:K42"/>
    <mergeCell ref="A30:A32"/>
    <mergeCell ref="B30:B32"/>
    <mergeCell ref="K28:K29"/>
    <mergeCell ref="B36:B39"/>
    <mergeCell ref="C36:C39"/>
    <mergeCell ref="B15:B16"/>
    <mergeCell ref="B17:B22"/>
    <mergeCell ref="C17:C22"/>
    <mergeCell ref="D17:D19"/>
    <mergeCell ref="A23:A24"/>
    <mergeCell ref="B23:B24"/>
    <mergeCell ref="C23:C24"/>
    <mergeCell ref="A25:A29"/>
    <mergeCell ref="B25:B29"/>
    <mergeCell ref="C25:C29"/>
    <mergeCell ref="D25:D27"/>
    <mergeCell ref="A33:A35"/>
    <mergeCell ref="B33:B35"/>
    <mergeCell ref="C33:C35"/>
    <mergeCell ref="D33:D35"/>
    <mergeCell ref="J28:J29"/>
    <mergeCell ref="K25:K27"/>
    <mergeCell ref="E33:E35"/>
    <mergeCell ref="C30:C32"/>
    <mergeCell ref="A11:A14"/>
    <mergeCell ref="C11:C14"/>
    <mergeCell ref="D11:D14"/>
    <mergeCell ref="E11:E14"/>
    <mergeCell ref="A17:A22"/>
    <mergeCell ref="D20:D22"/>
    <mergeCell ref="E17:E19"/>
    <mergeCell ref="D28:D29"/>
    <mergeCell ref="E28:E29"/>
    <mergeCell ref="D23:D24"/>
    <mergeCell ref="E23:E24"/>
    <mergeCell ref="E20:E22"/>
    <mergeCell ref="C15:C16"/>
    <mergeCell ref="D15:D16"/>
    <mergeCell ref="A15:A16"/>
    <mergeCell ref="E25:E27"/>
    <mergeCell ref="E15:E16"/>
    <mergeCell ref="BC4:BC5"/>
    <mergeCell ref="A43:A45"/>
    <mergeCell ref="B43:B45"/>
    <mergeCell ref="C43:C45"/>
    <mergeCell ref="D43:D45"/>
    <mergeCell ref="E43:E45"/>
    <mergeCell ref="F43:F45"/>
    <mergeCell ref="G43:G45"/>
    <mergeCell ref="H43:H45"/>
    <mergeCell ref="I43:I45"/>
    <mergeCell ref="J43:J45"/>
    <mergeCell ref="K43:K45"/>
    <mergeCell ref="L43:L45"/>
    <mergeCell ref="M43:M45"/>
    <mergeCell ref="AQ43:AQ45"/>
    <mergeCell ref="AS43:AS45"/>
    <mergeCell ref="Q33:Q35"/>
    <mergeCell ref="R33:R35"/>
    <mergeCell ref="S33:S35"/>
    <mergeCell ref="P30:P32"/>
    <mergeCell ref="N33:N35"/>
    <mergeCell ref="O33:O35"/>
    <mergeCell ref="F30:F32"/>
    <mergeCell ref="G30:G32"/>
    <mergeCell ref="B51:B54"/>
    <mergeCell ref="C51:C54"/>
    <mergeCell ref="D51:D53"/>
    <mergeCell ref="E51:E53"/>
    <mergeCell ref="F51:F53"/>
    <mergeCell ref="G51:G53"/>
    <mergeCell ref="H51:H53"/>
    <mergeCell ref="I51:I53"/>
    <mergeCell ref="J51:J53"/>
    <mergeCell ref="K30:K32"/>
    <mergeCell ref="L30:L32"/>
    <mergeCell ref="M30:M32"/>
    <mergeCell ref="N30:N32"/>
    <mergeCell ref="R30:R32"/>
    <mergeCell ref="S30:S32"/>
    <mergeCell ref="O30:O32"/>
    <mergeCell ref="T51:T53"/>
    <mergeCell ref="K51:K53"/>
    <mergeCell ref="L51:L53"/>
    <mergeCell ref="M51:M53"/>
    <mergeCell ref="N51:N53"/>
    <mergeCell ref="O51:O53"/>
    <mergeCell ref="Q51:Q53"/>
    <mergeCell ref="R51:R53"/>
    <mergeCell ref="S51:S53"/>
    <mergeCell ref="D30:D32"/>
    <mergeCell ref="E30:E32"/>
    <mergeCell ref="D40:D42"/>
    <mergeCell ref="E40:E42"/>
    <mergeCell ref="T49:T50"/>
    <mergeCell ref="AE47:AE48"/>
    <mergeCell ref="S43:S45"/>
    <mergeCell ref="T43:T45"/>
    <mergeCell ref="T46:T48"/>
    <mergeCell ref="Q43:Q45"/>
    <mergeCell ref="T30:T32"/>
    <mergeCell ref="V47:V48"/>
    <mergeCell ref="W47:W48"/>
    <mergeCell ref="K46:K48"/>
    <mergeCell ref="L46:L48"/>
    <mergeCell ref="M46:M48"/>
    <mergeCell ref="N46:N48"/>
    <mergeCell ref="Q46:Q48"/>
    <mergeCell ref="K33:K35"/>
    <mergeCell ref="Q40:Q42"/>
    <mergeCell ref="L37:L38"/>
    <mergeCell ref="M37:M38"/>
    <mergeCell ref="N37:N38"/>
    <mergeCell ref="Q37:Q38"/>
    <mergeCell ref="AS46:AS48"/>
    <mergeCell ref="A46:A50"/>
    <mergeCell ref="B46:B50"/>
    <mergeCell ref="D46:D48"/>
    <mergeCell ref="E46:E48"/>
    <mergeCell ref="F46:F48"/>
    <mergeCell ref="G46:G48"/>
    <mergeCell ref="H46:H48"/>
    <mergeCell ref="I46:I48"/>
    <mergeCell ref="J46:J48"/>
    <mergeCell ref="C46:C50"/>
    <mergeCell ref="AH47:AH48"/>
    <mergeCell ref="AI47:AI48"/>
    <mergeCell ref="AJ47:AJ48"/>
    <mergeCell ref="AK47:AK48"/>
    <mergeCell ref="X47:X48"/>
    <mergeCell ref="Y47:Y48"/>
    <mergeCell ref="AG47:AG48"/>
    <mergeCell ref="AQ37:AQ38"/>
    <mergeCell ref="AS37:AS38"/>
    <mergeCell ref="AN43:AN45"/>
    <mergeCell ref="AN37:AN38"/>
    <mergeCell ref="AP40:AP42"/>
    <mergeCell ref="AQ40:AQ42"/>
    <mergeCell ref="AS40:AS42"/>
    <mergeCell ref="AT40:AT42"/>
    <mergeCell ref="N43:N45"/>
    <mergeCell ref="O43:O45"/>
    <mergeCell ref="O37:O38"/>
    <mergeCell ref="AY47:AY48"/>
    <mergeCell ref="AZ47:AZ48"/>
    <mergeCell ref="BA47:BA48"/>
    <mergeCell ref="D49:D50"/>
    <mergeCell ref="E49:E50"/>
    <mergeCell ref="F49:F50"/>
    <mergeCell ref="G49:G50"/>
    <mergeCell ref="H49:H50"/>
    <mergeCell ref="I49:I50"/>
    <mergeCell ref="J49:J50"/>
    <mergeCell ref="K49:K50"/>
    <mergeCell ref="L49:L50"/>
    <mergeCell ref="M49:M50"/>
    <mergeCell ref="N49:N50"/>
    <mergeCell ref="Q49:Q50"/>
    <mergeCell ref="R49:R50"/>
    <mergeCell ref="S49:S50"/>
    <mergeCell ref="AM49:AM50"/>
    <mergeCell ref="AU46:AU48"/>
    <mergeCell ref="AL47:AL48"/>
    <mergeCell ref="O49:O50"/>
    <mergeCell ref="AQ49:AQ50"/>
    <mergeCell ref="AU49:AU50"/>
    <mergeCell ref="AN49:AN50"/>
    <mergeCell ref="AV47:AV48"/>
    <mergeCell ref="AQ46:AQ48"/>
    <mergeCell ref="AX47:AX48"/>
    <mergeCell ref="R46:R48"/>
    <mergeCell ref="S46:S48"/>
    <mergeCell ref="S40:S42"/>
    <mergeCell ref="R43:R45"/>
    <mergeCell ref="T33:T35"/>
    <mergeCell ref="R40:R42"/>
    <mergeCell ref="T40:T42"/>
    <mergeCell ref="AM44:AM45"/>
    <mergeCell ref="AM37:AM38"/>
    <mergeCell ref="AA47:AA48"/>
    <mergeCell ref="AB47:AB48"/>
    <mergeCell ref="AC47:AC48"/>
    <mergeCell ref="AD47:AD48"/>
    <mergeCell ref="AM46:AM48"/>
    <mergeCell ref="AF47:AF48"/>
    <mergeCell ref="AL41:AL42"/>
    <mergeCell ref="Z47:Z48"/>
    <mergeCell ref="U47:U48"/>
    <mergeCell ref="AU40:AU42"/>
    <mergeCell ref="AO37:AO38"/>
    <mergeCell ref="AP37:AP38"/>
    <mergeCell ref="E57:E58"/>
    <mergeCell ref="F57:F58"/>
    <mergeCell ref="G57:G58"/>
    <mergeCell ref="H57:H58"/>
    <mergeCell ref="I57:I58"/>
    <mergeCell ref="J57:J58"/>
    <mergeCell ref="G15:G16"/>
    <mergeCell ref="H15:H16"/>
    <mergeCell ref="I15:I16"/>
    <mergeCell ref="J15:J16"/>
    <mergeCell ref="J33:J35"/>
    <mergeCell ref="H30:H32"/>
    <mergeCell ref="I30:I32"/>
    <mergeCell ref="J30:J32"/>
    <mergeCell ref="I17:I19"/>
    <mergeCell ref="F23:F24"/>
    <mergeCell ref="P57:P58"/>
    <mergeCell ref="F25:F27"/>
    <mergeCell ref="G25:G27"/>
    <mergeCell ref="L33:L35"/>
    <mergeCell ref="M33:M35"/>
    <mergeCell ref="H25:H27"/>
    <mergeCell ref="I25:I27"/>
    <mergeCell ref="F28:F29"/>
    <mergeCell ref="G28:G29"/>
    <mergeCell ref="H28:H29"/>
    <mergeCell ref="I28:I29"/>
    <mergeCell ref="F33:F35"/>
    <mergeCell ref="G33:G35"/>
    <mergeCell ref="H33:H35"/>
    <mergeCell ref="I33:I35"/>
    <mergeCell ref="O46:O48"/>
    <mergeCell ref="N40:N42"/>
    <mergeCell ref="O40:O42"/>
    <mergeCell ref="N25:N27"/>
    <mergeCell ref="M28:M29"/>
    <mergeCell ref="N28:N29"/>
    <mergeCell ref="O25:O27"/>
    <mergeCell ref="L25:L27"/>
    <mergeCell ref="J25:J27"/>
    <mergeCell ref="A57:A59"/>
    <mergeCell ref="BI11:BI12"/>
    <mergeCell ref="BH11:BH12"/>
    <mergeCell ref="BG11:BG12"/>
    <mergeCell ref="T57:T58"/>
    <mergeCell ref="AM57:AM58"/>
    <mergeCell ref="AN57:AN58"/>
    <mergeCell ref="AO57:AO58"/>
    <mergeCell ref="AP57:AP58"/>
    <mergeCell ref="AQ57:AQ58"/>
    <mergeCell ref="AS57:AS58"/>
    <mergeCell ref="AT57:AT58"/>
    <mergeCell ref="AU57:AU58"/>
    <mergeCell ref="K57:K58"/>
    <mergeCell ref="L57:L58"/>
    <mergeCell ref="M57:M58"/>
    <mergeCell ref="N57:N58"/>
    <mergeCell ref="O57:O58"/>
    <mergeCell ref="Q57:Q58"/>
    <mergeCell ref="R57:R58"/>
    <mergeCell ref="S57:S58"/>
    <mergeCell ref="B57:B59"/>
    <mergeCell ref="C57:C59"/>
    <mergeCell ref="D57:D58"/>
    <mergeCell ref="BQ33:BQ35"/>
    <mergeCell ref="BO11:BO12"/>
    <mergeCell ref="BN11:BN12"/>
    <mergeCell ref="BP11:BP12"/>
    <mergeCell ref="BM4:BM5"/>
    <mergeCell ref="AM20:AM22"/>
    <mergeCell ref="AT13:AT14"/>
    <mergeCell ref="AM13:AM14"/>
    <mergeCell ref="AM11:AM12"/>
    <mergeCell ref="AN11:AN12"/>
    <mergeCell ref="AO11:AO12"/>
    <mergeCell ref="AP11:AP12"/>
    <mergeCell ref="AQ11:AQ12"/>
    <mergeCell ref="AS11:AS12"/>
    <mergeCell ref="AU4:AU5"/>
    <mergeCell ref="AV4:AV5"/>
    <mergeCell ref="AX4:AX5"/>
    <mergeCell ref="AY4:AY5"/>
    <mergeCell ref="AP25:AP27"/>
    <mergeCell ref="AQ4:AQ5"/>
    <mergeCell ref="AS4:AS5"/>
    <mergeCell ref="AT4:AT5"/>
    <mergeCell ref="AM4:AM5"/>
    <mergeCell ref="AQ28:AQ29"/>
    <mergeCell ref="O20:O22"/>
    <mergeCell ref="O17:O19"/>
    <mergeCell ref="Q17:Q19"/>
    <mergeCell ref="S17:S19"/>
    <mergeCell ref="T17:T19"/>
    <mergeCell ref="R17:R19"/>
    <mergeCell ref="P20:P22"/>
    <mergeCell ref="BQ3:BQ5"/>
    <mergeCell ref="BQ11:BQ13"/>
    <mergeCell ref="U3:AM3"/>
    <mergeCell ref="U4:U5"/>
    <mergeCell ref="V4:V5"/>
    <mergeCell ref="W4:W5"/>
    <mergeCell ref="AJ4:AJ5"/>
    <mergeCell ref="AK4:AK5"/>
    <mergeCell ref="AL4:AL5"/>
    <mergeCell ref="L3:T3"/>
    <mergeCell ref="R4:R5"/>
    <mergeCell ref="AB4:AC4"/>
    <mergeCell ref="Z4:AA4"/>
    <mergeCell ref="AD4:AE4"/>
    <mergeCell ref="AF4:AG4"/>
    <mergeCell ref="AH4:AI4"/>
    <mergeCell ref="AK9:AK10"/>
    <mergeCell ref="AS6:AS7"/>
    <mergeCell ref="AC6:AC7"/>
    <mergeCell ref="AD6:AD7"/>
    <mergeCell ref="AE6:AE7"/>
    <mergeCell ref="AK6:AK7"/>
    <mergeCell ref="AL6:AL7"/>
    <mergeCell ref="AL9:AL10"/>
    <mergeCell ref="C60:C61"/>
    <mergeCell ref="B60:B61"/>
    <mergeCell ref="K8:K10"/>
    <mergeCell ref="J8:J10"/>
    <mergeCell ref="I8:I10"/>
    <mergeCell ref="H8:H10"/>
    <mergeCell ref="C8:C10"/>
    <mergeCell ref="AE9:AE10"/>
    <mergeCell ref="AD9:AD10"/>
    <mergeCell ref="AC9:AC10"/>
    <mergeCell ref="AB9:AB10"/>
    <mergeCell ref="O23:O24"/>
    <mergeCell ref="AA11:AA12"/>
    <mergeCell ref="O11:O12"/>
    <mergeCell ref="Q11:Q12"/>
    <mergeCell ref="O13:O14"/>
    <mergeCell ref="Q13:Q14"/>
    <mergeCell ref="AT8:AT10"/>
    <mergeCell ref="AU8:AU10"/>
    <mergeCell ref="AN60:AN61"/>
    <mergeCell ref="AO60:AO61"/>
    <mergeCell ref="AP60:AP61"/>
    <mergeCell ref="AQ60:AQ61"/>
    <mergeCell ref="AS60:AS61"/>
    <mergeCell ref="AT60:AT61"/>
    <mergeCell ref="AU60:AU61"/>
    <mergeCell ref="AS8:AS10"/>
    <mergeCell ref="AQ8:AQ10"/>
    <mergeCell ref="AP8:AP10"/>
    <mergeCell ref="AN8:AN10"/>
    <mergeCell ref="AO49:AO50"/>
    <mergeCell ref="AP49:AP50"/>
    <mergeCell ref="AS49:AS50"/>
    <mergeCell ref="AT49:AT50"/>
    <mergeCell ref="AT46:AT48"/>
    <mergeCell ref="AN46:AN48"/>
    <mergeCell ref="AU37:AU38"/>
    <mergeCell ref="AO43:AO45"/>
    <mergeCell ref="AP43:AP45"/>
    <mergeCell ref="AN40:AN42"/>
    <mergeCell ref="AO40:AO42"/>
  </mergeCells>
  <conditionalFormatting sqref="R51 R54">
    <cfRule type="cellIs" dxfId="446" priority="388" operator="equal">
      <formula>"EXTREMA"</formula>
    </cfRule>
    <cfRule type="cellIs" dxfId="445" priority="389" operator="equal">
      <formula>"ALTA"</formula>
    </cfRule>
    <cfRule type="cellIs" dxfId="444" priority="390" operator="equal">
      <formula>"MODERADA"</formula>
    </cfRule>
    <cfRule type="cellIs" dxfId="443" priority="391" operator="equal">
      <formula>"BAJA"</formula>
    </cfRule>
  </conditionalFormatting>
  <conditionalFormatting sqref="AT51">
    <cfRule type="cellIs" dxfId="442" priority="384" operator="equal">
      <formula>"extrema"</formula>
    </cfRule>
    <cfRule type="cellIs" dxfId="441" priority="385" operator="equal">
      <formula>"Alta"</formula>
    </cfRule>
    <cfRule type="cellIs" dxfId="440" priority="386" operator="equal">
      <formula>"MODERADA"</formula>
    </cfRule>
    <cfRule type="cellIs" dxfId="439" priority="387" operator="equal">
      <formula>"BAJA"</formula>
    </cfRule>
  </conditionalFormatting>
  <conditionalFormatting sqref="AT54">
    <cfRule type="cellIs" dxfId="438" priority="380" operator="equal">
      <formula>"extrema"</formula>
    </cfRule>
    <cfRule type="cellIs" dxfId="437" priority="381" operator="equal">
      <formula>"Alta"</formula>
    </cfRule>
    <cfRule type="cellIs" dxfId="436" priority="382" operator="equal">
      <formula>"MODERADA"</formula>
    </cfRule>
    <cfRule type="cellIs" dxfId="435" priority="383" operator="equal">
      <formula>"BAJA"</formula>
    </cfRule>
  </conditionalFormatting>
  <conditionalFormatting sqref="AT43">
    <cfRule type="cellIs" dxfId="434" priority="368" operator="equal">
      <formula>"extrema"</formula>
    </cfRule>
    <cfRule type="cellIs" dxfId="433" priority="369" operator="equal">
      <formula>"Alta"</formula>
    </cfRule>
    <cfRule type="cellIs" dxfId="432" priority="370" operator="equal">
      <formula>"MODERADA"</formula>
    </cfRule>
    <cfRule type="cellIs" dxfId="431" priority="371" operator="equal">
      <formula>"BAJA"</formula>
    </cfRule>
  </conditionalFormatting>
  <conditionalFormatting sqref="R43">
    <cfRule type="cellIs" dxfId="430" priority="364" operator="equal">
      <formula>"EXTREMA"</formula>
    </cfRule>
    <cfRule type="cellIs" dxfId="429" priority="365" operator="equal">
      <formula>"ALTA"</formula>
    </cfRule>
    <cfRule type="cellIs" dxfId="428" priority="366" operator="equal">
      <formula>"MODERADA"</formula>
    </cfRule>
    <cfRule type="cellIs" dxfId="427" priority="367" operator="equal">
      <formula>"BAJA"</formula>
    </cfRule>
  </conditionalFormatting>
  <conditionalFormatting sqref="AT40">
    <cfRule type="cellIs" dxfId="426" priority="312" operator="equal">
      <formula>"extrema"</formula>
    </cfRule>
    <cfRule type="cellIs" dxfId="425" priority="313" operator="equal">
      <formula>"Alta"</formula>
    </cfRule>
    <cfRule type="cellIs" dxfId="424" priority="314" operator="equal">
      <formula>"MODERADA"</formula>
    </cfRule>
    <cfRule type="cellIs" dxfId="423" priority="315" operator="equal">
      <formula>"BAJA"</formula>
    </cfRule>
  </conditionalFormatting>
  <conditionalFormatting sqref="R40">
    <cfRule type="cellIs" dxfId="422" priority="308" operator="equal">
      <formula>"EXTREMA"</formula>
    </cfRule>
    <cfRule type="cellIs" dxfId="421" priority="309" operator="equal">
      <formula>"ALTA"</formula>
    </cfRule>
    <cfRule type="cellIs" dxfId="420" priority="310" operator="equal">
      <formula>"MODERADA"</formula>
    </cfRule>
    <cfRule type="cellIs" dxfId="419" priority="311" operator="equal">
      <formula>"BAJA"</formula>
    </cfRule>
  </conditionalFormatting>
  <conditionalFormatting sqref="R8">
    <cfRule type="cellIs" dxfId="418" priority="228" operator="equal">
      <formula>"EXTREMA"</formula>
    </cfRule>
    <cfRule type="cellIs" dxfId="417" priority="229" operator="equal">
      <formula>"ALTA"</formula>
    </cfRule>
    <cfRule type="cellIs" dxfId="416" priority="230" operator="equal">
      <formula>"MODERADA"</formula>
    </cfRule>
    <cfRule type="cellIs" dxfId="415" priority="231" operator="equal">
      <formula>"BAJA"</formula>
    </cfRule>
  </conditionalFormatting>
  <conditionalFormatting sqref="R15:R16">
    <cfRule type="cellIs" dxfId="414" priority="220" operator="equal">
      <formula>"EXTREMA"</formula>
    </cfRule>
    <cfRule type="cellIs" dxfId="413" priority="221" operator="equal">
      <formula>"ALTA"</formula>
    </cfRule>
    <cfRule type="cellIs" dxfId="412" priority="222" operator="equal">
      <formula>"MODERADA"</formula>
    </cfRule>
    <cfRule type="cellIs" dxfId="411" priority="223" operator="equal">
      <formula>"BAJA"</formula>
    </cfRule>
  </conditionalFormatting>
  <conditionalFormatting sqref="AT55">
    <cfRule type="cellIs" dxfId="410" priority="280" operator="equal">
      <formula>"extrema"</formula>
    </cfRule>
    <cfRule type="cellIs" dxfId="409" priority="281" operator="equal">
      <formula>"Alta"</formula>
    </cfRule>
    <cfRule type="cellIs" dxfId="408" priority="282" operator="equal">
      <formula>"MODERADA"</formula>
    </cfRule>
    <cfRule type="cellIs" dxfId="407" priority="283" operator="equal">
      <formula>"BAJA"</formula>
    </cfRule>
  </conditionalFormatting>
  <conditionalFormatting sqref="R55">
    <cfRule type="cellIs" dxfId="406" priority="276" operator="equal">
      <formula>"EXTREMA"</formula>
    </cfRule>
    <cfRule type="cellIs" dxfId="405" priority="277" operator="equal">
      <formula>"ALTA"</formula>
    </cfRule>
    <cfRule type="cellIs" dxfId="404" priority="278" operator="equal">
      <formula>"MODERADA"</formula>
    </cfRule>
    <cfRule type="cellIs" dxfId="403" priority="279" operator="equal">
      <formula>"BAJA"</formula>
    </cfRule>
  </conditionalFormatting>
  <conditionalFormatting sqref="R56">
    <cfRule type="cellIs" dxfId="402" priority="272" operator="equal">
      <formula>"EXTREMA"</formula>
    </cfRule>
    <cfRule type="cellIs" dxfId="401" priority="273" operator="equal">
      <formula>"ALTA"</formula>
    </cfRule>
    <cfRule type="cellIs" dxfId="400" priority="274" operator="equal">
      <formula>"MODERADA"</formula>
    </cfRule>
    <cfRule type="cellIs" dxfId="399" priority="275" operator="equal">
      <formula>"BAJA"</formula>
    </cfRule>
  </conditionalFormatting>
  <conditionalFormatting sqref="AT56">
    <cfRule type="cellIs" dxfId="398" priority="268" operator="equal">
      <formula>"extrema"</formula>
    </cfRule>
    <cfRule type="cellIs" dxfId="397" priority="269" operator="equal">
      <formula>"Alta"</formula>
    </cfRule>
    <cfRule type="cellIs" dxfId="396" priority="270" operator="equal">
      <formula>"MODERADA"</formula>
    </cfRule>
    <cfRule type="cellIs" dxfId="395" priority="271" operator="equal">
      <formula>"BAJA"</formula>
    </cfRule>
  </conditionalFormatting>
  <conditionalFormatting sqref="AT8">
    <cfRule type="cellIs" dxfId="394" priority="232" operator="equal">
      <formula>"extrema"</formula>
    </cfRule>
    <cfRule type="cellIs" dxfId="393" priority="233" operator="equal">
      <formula>"Alta"</formula>
    </cfRule>
    <cfRule type="cellIs" dxfId="392" priority="234" operator="equal">
      <formula>"MODERADA"</formula>
    </cfRule>
    <cfRule type="cellIs" dxfId="391" priority="235" operator="equal">
      <formula>"BAJA"</formula>
    </cfRule>
  </conditionalFormatting>
  <conditionalFormatting sqref="R6">
    <cfRule type="cellIs" dxfId="390" priority="212" operator="equal">
      <formula>"EXTREMA"</formula>
    </cfRule>
    <cfRule type="cellIs" dxfId="389" priority="213" operator="equal">
      <formula>"ALTA"</formula>
    </cfRule>
    <cfRule type="cellIs" dxfId="388" priority="214" operator="equal">
      <formula>"MODERADA"</formula>
    </cfRule>
    <cfRule type="cellIs" dxfId="387" priority="215" operator="equal">
      <formula>"BAJA"</formula>
    </cfRule>
  </conditionalFormatting>
  <conditionalFormatting sqref="AT15:AT16">
    <cfRule type="cellIs" dxfId="386" priority="224" operator="equal">
      <formula>"extrema"</formula>
    </cfRule>
    <cfRule type="cellIs" dxfId="385" priority="225" operator="equal">
      <formula>"Alta"</formula>
    </cfRule>
    <cfRule type="cellIs" dxfId="384" priority="226" operator="equal">
      <formula>"MODERADA"</formula>
    </cfRule>
    <cfRule type="cellIs" dxfId="383" priority="227" operator="equal">
      <formula>"BAJA"</formula>
    </cfRule>
  </conditionalFormatting>
  <conditionalFormatting sqref="AT6">
    <cfRule type="cellIs" dxfId="382" priority="216" operator="equal">
      <formula>"extrema"</formula>
    </cfRule>
    <cfRule type="cellIs" dxfId="381" priority="217" operator="equal">
      <formula>"Alta"</formula>
    </cfRule>
    <cfRule type="cellIs" dxfId="380" priority="218" operator="equal">
      <formula>"MODERADA"</formula>
    </cfRule>
    <cfRule type="cellIs" dxfId="379" priority="219" operator="equal">
      <formula>"BAJA"</formula>
    </cfRule>
  </conditionalFormatting>
  <conditionalFormatting sqref="AT28">
    <cfRule type="cellIs" dxfId="378" priority="168" operator="equal">
      <formula>"extrema"</formula>
    </cfRule>
    <cfRule type="cellIs" dxfId="377" priority="169" operator="equal">
      <formula>"Alta"</formula>
    </cfRule>
    <cfRule type="cellIs" dxfId="376" priority="170" operator="equal">
      <formula>"MODERADA"</formula>
    </cfRule>
    <cfRule type="cellIs" dxfId="375" priority="171" operator="equal">
      <formula>"BAJA"</formula>
    </cfRule>
  </conditionalFormatting>
  <conditionalFormatting sqref="AT25">
    <cfRule type="cellIs" dxfId="374" priority="180" operator="equal">
      <formula>"extrema"</formula>
    </cfRule>
    <cfRule type="cellIs" dxfId="373" priority="181" operator="equal">
      <formula>"Alta"</formula>
    </cfRule>
    <cfRule type="cellIs" dxfId="372" priority="182" operator="equal">
      <formula>"MODERADA"</formula>
    </cfRule>
    <cfRule type="cellIs" dxfId="371" priority="183" operator="equal">
      <formula>"BAJA"</formula>
    </cfRule>
  </conditionalFormatting>
  <conditionalFormatting sqref="R25">
    <cfRule type="cellIs" dxfId="370" priority="176" operator="equal">
      <formula>"EXTREMA"</formula>
    </cfRule>
    <cfRule type="cellIs" dxfId="369" priority="177" operator="equal">
      <formula>"ALTA"</formula>
    </cfRule>
    <cfRule type="cellIs" dxfId="368" priority="178" operator="equal">
      <formula>"MODERADA"</formula>
    </cfRule>
    <cfRule type="cellIs" dxfId="367" priority="179" operator="equal">
      <formula>"BAJA"</formula>
    </cfRule>
  </conditionalFormatting>
  <conditionalFormatting sqref="R28">
    <cfRule type="cellIs" dxfId="366" priority="172" operator="equal">
      <formula>"EXTREMA"</formula>
    </cfRule>
    <cfRule type="cellIs" dxfId="365" priority="173" operator="equal">
      <formula>"ALTA"</formula>
    </cfRule>
    <cfRule type="cellIs" dxfId="364" priority="174" operator="equal">
      <formula>"MODERADA"</formula>
    </cfRule>
    <cfRule type="cellIs" dxfId="363" priority="175" operator="equal">
      <formula>"BAJA"</formula>
    </cfRule>
  </conditionalFormatting>
  <conditionalFormatting sqref="AT30:AT31">
    <cfRule type="cellIs" dxfId="362" priority="164" operator="equal">
      <formula>"extrema"</formula>
    </cfRule>
    <cfRule type="cellIs" dxfId="361" priority="165" operator="equal">
      <formula>"Alta"</formula>
    </cfRule>
    <cfRule type="cellIs" dxfId="360" priority="166" operator="equal">
      <formula>"MODERADA"</formula>
    </cfRule>
    <cfRule type="cellIs" dxfId="359" priority="167" operator="equal">
      <formula>"BAJA"</formula>
    </cfRule>
  </conditionalFormatting>
  <conditionalFormatting sqref="R30:R31">
    <cfRule type="cellIs" dxfId="358" priority="160" operator="equal">
      <formula>"EXTREMA"</formula>
    </cfRule>
    <cfRule type="cellIs" dxfId="357" priority="161" operator="equal">
      <formula>"ALTA"</formula>
    </cfRule>
    <cfRule type="cellIs" dxfId="356" priority="162" operator="equal">
      <formula>"MODERADA"</formula>
    </cfRule>
    <cfRule type="cellIs" dxfId="355" priority="163" operator="equal">
      <formula>"BAJA"</formula>
    </cfRule>
  </conditionalFormatting>
  <conditionalFormatting sqref="AT33">
    <cfRule type="cellIs" dxfId="354" priority="156" operator="equal">
      <formula>"extrema"</formula>
    </cfRule>
    <cfRule type="cellIs" dxfId="353" priority="157" operator="equal">
      <formula>"Alta"</formula>
    </cfRule>
    <cfRule type="cellIs" dxfId="352" priority="158" operator="equal">
      <formula>"MODERADA"</formula>
    </cfRule>
    <cfRule type="cellIs" dxfId="351" priority="159" operator="equal">
      <formula>"BAJA"</formula>
    </cfRule>
  </conditionalFormatting>
  <conditionalFormatting sqref="R33">
    <cfRule type="cellIs" dxfId="350" priority="152" operator="equal">
      <formula>"EXTREMA"</formula>
    </cfRule>
    <cfRule type="cellIs" dxfId="349" priority="153" operator="equal">
      <formula>"ALTA"</formula>
    </cfRule>
    <cfRule type="cellIs" dxfId="348" priority="154" operator="equal">
      <formula>"MODERADA"</formula>
    </cfRule>
    <cfRule type="cellIs" dxfId="347" priority="155" operator="equal">
      <formula>"BAJA"</formula>
    </cfRule>
  </conditionalFormatting>
  <conditionalFormatting sqref="AT36">
    <cfRule type="cellIs" dxfId="346" priority="148" operator="equal">
      <formula>"extrema"</formula>
    </cfRule>
    <cfRule type="cellIs" dxfId="345" priority="149" operator="equal">
      <formula>"Alta"</formula>
    </cfRule>
    <cfRule type="cellIs" dxfId="344" priority="150" operator="equal">
      <formula>"MODERADA"</formula>
    </cfRule>
    <cfRule type="cellIs" dxfId="343" priority="151" operator="equal">
      <formula>"BAJA"</formula>
    </cfRule>
  </conditionalFormatting>
  <conditionalFormatting sqref="R36">
    <cfRule type="cellIs" dxfId="342" priority="144" operator="equal">
      <formula>"EXTREMA"</formula>
    </cfRule>
    <cfRule type="cellIs" dxfId="341" priority="145" operator="equal">
      <formula>"ALTA"</formula>
    </cfRule>
    <cfRule type="cellIs" dxfId="340" priority="146" operator="equal">
      <formula>"MODERADA"</formula>
    </cfRule>
    <cfRule type="cellIs" dxfId="339" priority="147" operator="equal">
      <formula>"BAJA"</formula>
    </cfRule>
  </conditionalFormatting>
  <conditionalFormatting sqref="R37">
    <cfRule type="cellIs" dxfId="338" priority="140" operator="equal">
      <formula>"EXTREMA"</formula>
    </cfRule>
    <cfRule type="cellIs" dxfId="337" priority="141" operator="equal">
      <formula>"ALTA"</formula>
    </cfRule>
    <cfRule type="cellIs" dxfId="336" priority="142" operator="equal">
      <formula>"MODERADA"</formula>
    </cfRule>
    <cfRule type="cellIs" dxfId="335" priority="143" operator="equal">
      <formula>"BAJA"</formula>
    </cfRule>
  </conditionalFormatting>
  <conditionalFormatting sqref="R39">
    <cfRule type="cellIs" dxfId="334" priority="136" operator="equal">
      <formula>"EXTREMA"</formula>
    </cfRule>
    <cfRule type="cellIs" dxfId="333" priority="137" operator="equal">
      <formula>"ALTA"</formula>
    </cfRule>
    <cfRule type="cellIs" dxfId="332" priority="138" operator="equal">
      <formula>"MODERADA"</formula>
    </cfRule>
    <cfRule type="cellIs" dxfId="331" priority="139" operator="equal">
      <formula>"BAJA"</formula>
    </cfRule>
  </conditionalFormatting>
  <conditionalFormatting sqref="AT37">
    <cfRule type="cellIs" dxfId="330" priority="132" operator="equal">
      <formula>"extrema"</formula>
    </cfRule>
    <cfRule type="cellIs" dxfId="329" priority="133" operator="equal">
      <formula>"Alta"</formula>
    </cfRule>
    <cfRule type="cellIs" dxfId="328" priority="134" operator="equal">
      <formula>"MODERADA"</formula>
    </cfRule>
    <cfRule type="cellIs" dxfId="327" priority="135" operator="equal">
      <formula>"BAJA"</formula>
    </cfRule>
  </conditionalFormatting>
  <conditionalFormatting sqref="AT39">
    <cfRule type="cellIs" dxfId="326" priority="128" operator="equal">
      <formula>"extrema"</formula>
    </cfRule>
    <cfRule type="cellIs" dxfId="325" priority="129" operator="equal">
      <formula>"Alta"</formula>
    </cfRule>
    <cfRule type="cellIs" dxfId="324" priority="130" operator="equal">
      <formula>"MODERADA"</formula>
    </cfRule>
    <cfRule type="cellIs" dxfId="323" priority="131" operator="equal">
      <formula>"BAJA"</formula>
    </cfRule>
  </conditionalFormatting>
  <conditionalFormatting sqref="AT49">
    <cfRule type="cellIs" dxfId="322" priority="112" operator="equal">
      <formula>"extrema"</formula>
    </cfRule>
    <cfRule type="cellIs" dxfId="321" priority="113" operator="equal">
      <formula>"Alta"</formula>
    </cfRule>
    <cfRule type="cellIs" dxfId="320" priority="114" operator="equal">
      <formula>"MODERADA"</formula>
    </cfRule>
    <cfRule type="cellIs" dxfId="319" priority="115" operator="equal">
      <formula>"BAJA"</formula>
    </cfRule>
  </conditionalFormatting>
  <conditionalFormatting sqref="AT46">
    <cfRule type="cellIs" dxfId="318" priority="124" operator="equal">
      <formula>"extrema"</formula>
    </cfRule>
    <cfRule type="cellIs" dxfId="317" priority="125" operator="equal">
      <formula>"Alta"</formula>
    </cfRule>
    <cfRule type="cellIs" dxfId="316" priority="126" operator="equal">
      <formula>"MODERADA"</formula>
    </cfRule>
    <cfRule type="cellIs" dxfId="315" priority="127" operator="equal">
      <formula>"BAJA"</formula>
    </cfRule>
  </conditionalFormatting>
  <conditionalFormatting sqref="R46">
    <cfRule type="cellIs" dxfId="314" priority="120" operator="equal">
      <formula>"EXTREMA"</formula>
    </cfRule>
    <cfRule type="cellIs" dxfId="313" priority="121" operator="equal">
      <formula>"ALTA"</formula>
    </cfRule>
    <cfRule type="cellIs" dxfId="312" priority="122" operator="equal">
      <formula>"MODERADA"</formula>
    </cfRule>
    <cfRule type="cellIs" dxfId="311" priority="123" operator="equal">
      <formula>"BAJA"</formula>
    </cfRule>
  </conditionalFormatting>
  <conditionalFormatting sqref="R49">
    <cfRule type="cellIs" dxfId="310" priority="116" operator="equal">
      <formula>"EXTREMA"</formula>
    </cfRule>
    <cfRule type="cellIs" dxfId="309" priority="117" operator="equal">
      <formula>"ALTA"</formula>
    </cfRule>
    <cfRule type="cellIs" dxfId="308" priority="118" operator="equal">
      <formula>"MODERADA"</formula>
    </cfRule>
    <cfRule type="cellIs" dxfId="307" priority="119" operator="equal">
      <formula>"BAJA"</formula>
    </cfRule>
  </conditionalFormatting>
  <conditionalFormatting sqref="R11">
    <cfRule type="cellIs" dxfId="306" priority="92" operator="equal">
      <formula>"EXTREMA"</formula>
    </cfRule>
    <cfRule type="cellIs" dxfId="305" priority="93" operator="equal">
      <formula>"ALTA"</formula>
    </cfRule>
    <cfRule type="cellIs" dxfId="304" priority="94" operator="equal">
      <formula>"MODERADA"</formula>
    </cfRule>
    <cfRule type="cellIs" dxfId="303" priority="95" operator="equal">
      <formula>"BAJA"</formula>
    </cfRule>
  </conditionalFormatting>
  <conditionalFormatting sqref="R13">
    <cfRule type="cellIs" dxfId="302" priority="88" operator="equal">
      <formula>"EXTREMA"</formula>
    </cfRule>
    <cfRule type="cellIs" dxfId="301" priority="89" operator="equal">
      <formula>"ALTA"</formula>
    </cfRule>
    <cfRule type="cellIs" dxfId="300" priority="90" operator="equal">
      <formula>"MODERADA"</formula>
    </cfRule>
    <cfRule type="cellIs" dxfId="299" priority="91" operator="equal">
      <formula>"BAJA"</formula>
    </cfRule>
  </conditionalFormatting>
  <conditionalFormatting sqref="AT11">
    <cfRule type="cellIs" dxfId="298" priority="84" operator="equal">
      <formula>"extrema"</formula>
    </cfRule>
    <cfRule type="cellIs" dxfId="297" priority="85" operator="equal">
      <formula>"Alta"</formula>
    </cfRule>
    <cfRule type="cellIs" dxfId="296" priority="86" operator="equal">
      <formula>"MODERADA"</formula>
    </cfRule>
    <cfRule type="cellIs" dxfId="295" priority="87" operator="equal">
      <formula>"BAJA"</formula>
    </cfRule>
  </conditionalFormatting>
  <conditionalFormatting sqref="AT13">
    <cfRule type="cellIs" dxfId="294" priority="80" operator="equal">
      <formula>"extrema"</formula>
    </cfRule>
    <cfRule type="cellIs" dxfId="293" priority="81" operator="equal">
      <formula>"Alta"</formula>
    </cfRule>
    <cfRule type="cellIs" dxfId="292" priority="82" operator="equal">
      <formula>"MODERADA"</formula>
    </cfRule>
    <cfRule type="cellIs" dxfId="291" priority="83" operator="equal">
      <formula>"BAJA"</formula>
    </cfRule>
  </conditionalFormatting>
  <conditionalFormatting sqref="R17">
    <cfRule type="cellIs" dxfId="290" priority="72" operator="equal">
      <formula>"EXTREMA"</formula>
    </cfRule>
    <cfRule type="cellIs" dxfId="289" priority="73" operator="equal">
      <formula>"ALTA"</formula>
    </cfRule>
    <cfRule type="cellIs" dxfId="288" priority="74" operator="equal">
      <formula>"MODERADA"</formula>
    </cfRule>
    <cfRule type="cellIs" dxfId="287" priority="75" operator="equal">
      <formula>"BAJA"</formula>
    </cfRule>
  </conditionalFormatting>
  <conditionalFormatting sqref="R20:R22">
    <cfRule type="cellIs" dxfId="286" priority="60" operator="equal">
      <formula>"EXTREMA"</formula>
    </cfRule>
    <cfRule type="cellIs" dxfId="285" priority="61" operator="equal">
      <formula>"ALTA"</formula>
    </cfRule>
    <cfRule type="cellIs" dxfId="284" priority="62" operator="equal">
      <formula>"MODERADA"</formula>
    </cfRule>
    <cfRule type="cellIs" dxfId="283" priority="63" operator="equal">
      <formula>"BAJA"</formula>
    </cfRule>
  </conditionalFormatting>
  <conditionalFormatting sqref="AT20:AT22">
    <cfRule type="cellIs" dxfId="282" priority="64" operator="equal">
      <formula>"extrema"</formula>
    </cfRule>
    <cfRule type="cellIs" dxfId="281" priority="65" operator="equal">
      <formula>"Alta"</formula>
    </cfRule>
    <cfRule type="cellIs" dxfId="280" priority="66" operator="equal">
      <formula>"MODERADA"</formula>
    </cfRule>
    <cfRule type="cellIs" dxfId="279" priority="67" operator="equal">
      <formula>"BAJA"</formula>
    </cfRule>
  </conditionalFormatting>
  <conditionalFormatting sqref="AT17:AT19">
    <cfRule type="cellIs" dxfId="278" priority="68" operator="equal">
      <formula>"extrema"</formula>
    </cfRule>
    <cfRule type="cellIs" dxfId="277" priority="69" operator="equal">
      <formula>"Alta"</formula>
    </cfRule>
    <cfRule type="cellIs" dxfId="276" priority="70" operator="equal">
      <formula>"MODERADA"</formula>
    </cfRule>
    <cfRule type="cellIs" dxfId="275" priority="71" operator="equal">
      <formula>"BAJA"</formula>
    </cfRule>
  </conditionalFormatting>
  <conditionalFormatting sqref="AT57">
    <cfRule type="cellIs" dxfId="274" priority="56" operator="equal">
      <formula>"extrema"</formula>
    </cfRule>
    <cfRule type="cellIs" dxfId="273" priority="57" operator="equal">
      <formula>"Alta"</formula>
    </cfRule>
    <cfRule type="cellIs" dxfId="272" priority="58" operator="equal">
      <formula>"MODERADA"</formula>
    </cfRule>
    <cfRule type="cellIs" dxfId="271" priority="59" operator="equal">
      <formula>"BAJA"</formula>
    </cfRule>
  </conditionalFormatting>
  <conditionalFormatting sqref="R57">
    <cfRule type="cellIs" dxfId="270" priority="52" operator="equal">
      <formula>"EXTREMA"</formula>
    </cfRule>
    <cfRule type="cellIs" dxfId="269" priority="53" operator="equal">
      <formula>"ALTA"</formula>
    </cfRule>
    <cfRule type="cellIs" dxfId="268" priority="54" operator="equal">
      <formula>"MODERADA"</formula>
    </cfRule>
    <cfRule type="cellIs" dxfId="267" priority="55" operator="equal">
      <formula>"BAJA"</formula>
    </cfRule>
  </conditionalFormatting>
  <conditionalFormatting sqref="R59">
    <cfRule type="cellIs" dxfId="266" priority="48" operator="equal">
      <formula>"EXTREMA"</formula>
    </cfRule>
    <cfRule type="cellIs" dxfId="265" priority="49" operator="equal">
      <formula>"ALTA"</formula>
    </cfRule>
    <cfRule type="cellIs" dxfId="264" priority="50" operator="equal">
      <formula>"MODERADA"</formula>
    </cfRule>
    <cfRule type="cellIs" dxfId="263" priority="51" operator="equal">
      <formula>"BAJA"</formula>
    </cfRule>
  </conditionalFormatting>
  <conditionalFormatting sqref="AT59">
    <cfRule type="cellIs" dxfId="262" priority="44" operator="equal">
      <formula>"extrema"</formula>
    </cfRule>
    <cfRule type="cellIs" dxfId="261" priority="45" operator="equal">
      <formula>"Alta"</formula>
    </cfRule>
    <cfRule type="cellIs" dxfId="260" priority="46" operator="equal">
      <formula>"MODERADA"</formula>
    </cfRule>
    <cfRule type="cellIs" dxfId="259" priority="47" operator="equal">
      <formula>"BAJA"</formula>
    </cfRule>
  </conditionalFormatting>
  <conditionalFormatting sqref="R60">
    <cfRule type="cellIs" dxfId="258" priority="36" operator="equal">
      <formula>"EXTREMA"</formula>
    </cfRule>
    <cfRule type="cellIs" dxfId="257" priority="37" operator="equal">
      <formula>"ALTA"</formula>
    </cfRule>
    <cfRule type="cellIs" dxfId="256" priority="38" operator="equal">
      <formula>"MODERADA"</formula>
    </cfRule>
    <cfRule type="cellIs" dxfId="255" priority="39" operator="equal">
      <formula>"BAJA"</formula>
    </cfRule>
  </conditionalFormatting>
  <conditionalFormatting sqref="AT60">
    <cfRule type="cellIs" dxfId="254" priority="40" operator="equal">
      <formula>"extrema"</formula>
    </cfRule>
    <cfRule type="cellIs" dxfId="253" priority="41" operator="equal">
      <formula>"Alta"</formula>
    </cfRule>
    <cfRule type="cellIs" dxfId="252" priority="42" operator="equal">
      <formula>"MODERADA"</formula>
    </cfRule>
    <cfRule type="cellIs" dxfId="251" priority="43" operator="equal">
      <formula>"BAJA"</formula>
    </cfRule>
  </conditionalFormatting>
  <conditionalFormatting sqref="BJ6:BJ8 BJ11:BJ22 BJ25:BJ61">
    <cfRule type="cellIs" dxfId="250" priority="33" operator="equal">
      <formula>"NO ES EFECTIVO"</formula>
    </cfRule>
    <cfRule type="cellIs" dxfId="249" priority="34" operator="equal">
      <formula>"NO SE HA IMPLEMENTADO EL CONTROL"</formula>
    </cfRule>
    <cfRule type="cellIs" dxfId="248" priority="35" operator="equal">
      <formula>"EFECTIVO"</formula>
    </cfRule>
  </conditionalFormatting>
  <conditionalFormatting sqref="R62">
    <cfRule type="cellIs" dxfId="247" priority="21" operator="equal">
      <formula>"EXTREMA"</formula>
    </cfRule>
    <cfRule type="cellIs" dxfId="246" priority="22" operator="equal">
      <formula>"ALTA"</formula>
    </cfRule>
    <cfRule type="cellIs" dxfId="245" priority="23" operator="equal">
      <formula>"MODERADA"</formula>
    </cfRule>
    <cfRule type="cellIs" dxfId="244" priority="24" operator="equal">
      <formula>"BAJA"</formula>
    </cfRule>
  </conditionalFormatting>
  <conditionalFormatting sqref="AT62">
    <cfRule type="cellIs" dxfId="243" priority="25" operator="equal">
      <formula>"extrema"</formula>
    </cfRule>
    <cfRule type="cellIs" dxfId="242" priority="26" operator="equal">
      <formula>"Alta"</formula>
    </cfRule>
    <cfRule type="cellIs" dxfId="241" priority="27" operator="equal">
      <formula>"MODERADA"</formula>
    </cfRule>
    <cfRule type="cellIs" dxfId="240" priority="28" operator="equal">
      <formula>"BAJA"</formula>
    </cfRule>
  </conditionalFormatting>
  <conditionalFormatting sqref="CK10">
    <cfRule type="cellIs" dxfId="239" priority="18" operator="equal">
      <formula>"NO ES EFECTIVO"</formula>
    </cfRule>
    <cfRule type="cellIs" dxfId="238" priority="19" operator="equal">
      <formula>"NO SE HA IMPLEMENTADO EL CONTROL"</formula>
    </cfRule>
    <cfRule type="cellIs" dxfId="237" priority="20" operator="equal">
      <formula>"EFECTIVO"</formula>
    </cfRule>
  </conditionalFormatting>
  <conditionalFormatting sqref="BJ10">
    <cfRule type="cellIs" dxfId="236" priority="15" operator="equal">
      <formula>"NO ES EFECTIVO"</formula>
    </cfRule>
    <cfRule type="cellIs" dxfId="235" priority="16" operator="equal">
      <formula>"NO SE HA IMPLEMENTADO EL CONTROL"</formula>
    </cfRule>
    <cfRule type="cellIs" dxfId="234" priority="17" operator="equal">
      <formula>"EFECTIVO"</formula>
    </cfRule>
  </conditionalFormatting>
  <conditionalFormatting sqref="BJ9">
    <cfRule type="cellIs" dxfId="233" priority="12" operator="equal">
      <formula>"NO ES EFECTIVO"</formula>
    </cfRule>
    <cfRule type="cellIs" dxfId="232" priority="13" operator="equal">
      <formula>"NO SE HA IMPLEMENTADO EL CONTROL"</formula>
    </cfRule>
    <cfRule type="cellIs" dxfId="231" priority="14" operator="equal">
      <formula>"EFECTIVO"</formula>
    </cfRule>
  </conditionalFormatting>
  <conditionalFormatting sqref="AT23">
    <cfRule type="cellIs" dxfId="230" priority="8" operator="equal">
      <formula>"extrema"</formula>
    </cfRule>
    <cfRule type="cellIs" dxfId="229" priority="9" operator="equal">
      <formula>"Alta"</formula>
    </cfRule>
    <cfRule type="cellIs" dxfId="228" priority="10" operator="equal">
      <formula>"MODERADA"</formula>
    </cfRule>
    <cfRule type="cellIs" dxfId="227" priority="11" operator="equal">
      <formula>"BAJA"</formula>
    </cfRule>
  </conditionalFormatting>
  <conditionalFormatting sqref="R23">
    <cfRule type="cellIs" dxfId="226" priority="4" operator="equal">
      <formula>"EXTREMA"</formula>
    </cfRule>
    <cfRule type="cellIs" dxfId="225" priority="5" operator="equal">
      <formula>"ALTA"</formula>
    </cfRule>
    <cfRule type="cellIs" dxfId="224" priority="6" operator="equal">
      <formula>"MODERADA"</formula>
    </cfRule>
    <cfRule type="cellIs" dxfId="223" priority="7" operator="equal">
      <formula>"BAJA"</formula>
    </cfRule>
  </conditionalFormatting>
  <conditionalFormatting sqref="BJ23:BJ24">
    <cfRule type="cellIs" dxfId="222" priority="1" operator="equal">
      <formula>"NO ES EFECTIVO"</formula>
    </cfRule>
    <cfRule type="cellIs" dxfId="221" priority="2" operator="equal">
      <formula>"NO SE HA IMPLEMENTADO EL CONTROL"</formula>
    </cfRule>
    <cfRule type="cellIs" dxfId="220" priority="3" operator="equal">
      <formula>"EFECTIVO"</formula>
    </cfRule>
  </conditionalFormatting>
  <dataValidations count="3">
    <dataValidation type="list" allowBlank="1" showInputMessage="1" showErrorMessage="1" promptTitle="Descripción del Control" prompt="Marque con &quot;X&quot; en la casilla correspondiente_x000a_" sqref="AC54 AB43:AB44 AB40 AC16 AB6:AC6 AB13:AC15 AB17:AC23 AB28:AC30 AB25:AC26 AB32 AC31:AC32 AB33:AC34 AB36:AC38 AC39:AC41 AC43:AC45 AB46:AC47 AB49:AC50 AC51:AC52 AB55:AC63 AC9 AB11:AC11 AB8:AC8 AC24">
      <formula1>"X"</formula1>
    </dataValidation>
    <dataValidation type="list" allowBlank="1" showInputMessage="1" showErrorMessage="1" sqref="AH28:AH41 AD6 X6 AF6 AH6 Z6 Z28:Z41 AD28:AD41 AF28:AF41 X28:X41 X43:X47 AH43:AH47 AF43:AF47 AD43:AD47 Z43:Z47 Z49:Z52 X49:X52 AH49:AH52 AF49:AF52 AD49:AD52 AH54:AH63 X8:X9 AH11 AD11 AF11 Z11 X54:X63 Z54:Z63 AF54:AF63 AD54:AD63 X11 AH8:AH9 AF8:AF9 AD8:AD9 Z8:Z9 X13:X26 AD13:AD26 Z13:Z26 AF13:AF26 AH13:AH26">
      <formula1>"SI,NO"</formula1>
    </dataValidation>
    <dataValidation type="list" allowBlank="1" showInputMessage="1" showErrorMessage="1" sqref="CK10 BJ6:BJ61">
      <formula1>"-,EFECTIVO,NO SE HA IMPLEMENTADO EL CONTROL,NO ES EFECTIVO"</formula1>
    </dataValidation>
  </dataValidations>
  <pageMargins left="0.25" right="0.25" top="0.75" bottom="0.75" header="0.3" footer="0.3"/>
  <pageSetup paperSize="120" orientation="landscape"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[9]BASE!#REF!</xm:f>
          </x14:formula1>
          <xm:sqref>B33 N33 AP33 L33 AN33 J33 V33:W35</xm:sqref>
        </x14:dataValidation>
        <x14:dataValidation type="list" allowBlank="1" showInputMessage="1" showErrorMessage="1">
          <x14:formula1>
            <xm:f>[6]BASE!#REF!</xm:f>
          </x14:formula1>
          <xm:sqref>V54:W54 V51:W52</xm:sqref>
        </x14:dataValidation>
        <x14:dataValidation type="list" allowBlank="1" showInputMessage="1" showErrorMessage="1">
          <x14:formula1>
            <xm:f>[4]BASE!#REF!</xm:f>
          </x14:formula1>
          <xm:sqref>N15:N16 AP15:AP16 L15:L16 AN15:AN16 J15:J16 B15:B16 V15:W16</xm:sqref>
        </x14:dataValidation>
        <x14:dataValidation type="list" allowBlank="1" showInputMessage="1" showErrorMessage="1">
          <x14:formula1>
            <xm:f>[12]BASE!#REF!</xm:f>
          </x14:formula1>
          <xm:sqref>B43 N43 AP43 L43 AN43 J43 V43:W45</xm:sqref>
        </x14:dataValidation>
        <x14:dataValidation type="list" allowBlank="1" showInputMessage="1" showErrorMessage="1">
          <x14:formula1>
            <xm:f>[1]BASE!#REF!</xm:f>
          </x14:formula1>
          <xm:sqref>N6 AP6 L6 AN6 J6 B6 V6:W6</xm:sqref>
        </x14:dataValidation>
        <x14:dataValidation type="list" allowBlank="1" showInputMessage="1" showErrorMessage="1">
          <x14:formula1>
            <xm:f>[8]BASE!#REF!</xm:f>
          </x14:formula1>
          <xm:sqref>B30:B31 N30:N31 AP30:AP31 L30:L31 AN30:AN31 J30:J31 V30:W32</xm:sqref>
        </x14:dataValidation>
        <x14:dataValidation type="list" allowBlank="1" showInputMessage="1" showErrorMessage="1">
          <x14:formula1>
            <xm:f>[10]BASE!#REF!</xm:f>
          </x14:formula1>
          <xm:sqref>B36 AP36 N36:N37 N39 AP39 AN36:AN37 L36:L37 L39 AN39 J36:J37 J39 V36:W39</xm:sqref>
        </x14:dataValidation>
        <x14:dataValidation type="list" allowBlank="1" showInputMessage="1" showErrorMessage="1">
          <x14:formula1>
            <xm:f>[11]BASE!#REF!</xm:f>
          </x14:formula1>
          <xm:sqref>N40 AP40 L40 AN40 J40 V40:W41</xm:sqref>
        </x14:dataValidation>
        <x14:dataValidation type="list" allowBlank="1" showInputMessage="1" showErrorMessage="1">
          <x14:formula1>
            <xm:f>BASE!$A$143:$A$159</xm:f>
          </x14:formula1>
          <xm:sqref>B51</xm:sqref>
        </x14:dataValidation>
        <x14:dataValidation type="list" allowBlank="1" showInputMessage="1" showErrorMessage="1">
          <x14:formula1>
            <xm:f>[2]BASE!#REF!</xm:f>
          </x14:formula1>
          <xm:sqref>B8 N8 J8 L8 AN8 V8:W8 W9</xm:sqref>
        </x14:dataValidation>
        <x14:dataValidation type="list" allowBlank="1" showInputMessage="1" showErrorMessage="1">
          <x14:formula1>
            <xm:f>[15]BASE!#REF!</xm:f>
          </x14:formula1>
          <xm:sqref>W56 N55:N56 AP55:AP56 L55:L56 AN55:AN56 J55:J56 B55 V55:V56</xm:sqref>
        </x14:dataValidation>
        <x14:dataValidation type="list" allowBlank="1" showInputMessage="1" showErrorMessage="1">
          <x14:formula1>
            <xm:f>[7]BASE!#REF!</xm:f>
          </x14:formula1>
          <xm:sqref>W55 N25 AP25 N28 AP28 L25 AN25 L28 AN28 J25 B25 V25:W26 V28:W29</xm:sqref>
        </x14:dataValidation>
        <x14:dataValidation type="list" allowBlank="1" showInputMessage="1" showErrorMessage="1">
          <x14:formula1>
            <xm:f>[13]BASE!#REF!</xm:f>
          </x14:formula1>
          <xm:sqref>B46 N46 AP46 N49 AP49 L46 AN46 L49 AN49 J46 V46:W47 V49:W50</xm:sqref>
        </x14:dataValidation>
        <x14:dataValidation type="list" allowBlank="1" showInputMessage="1" showErrorMessage="1">
          <x14:formula1>
            <xm:f>[3]BASE!#REF!</xm:f>
          </x14:formula1>
          <xm:sqref>N11 N13 AP11 AP13 AN11 AN13 V11:W11 V13:W14</xm:sqref>
        </x14:dataValidation>
        <x14:dataValidation type="list" allowBlank="1" showInputMessage="1" showErrorMessage="1">
          <x14:formula1>
            <xm:f>[5]BASE!#REF!</xm:f>
          </x14:formula1>
          <xm:sqref>V17:W22 S17 S20:S21 N17 AP17:AP22 N20:N22 L17 AN17:AN22 L20:L22 J17 J20:J22</xm:sqref>
        </x14:dataValidation>
        <x14:dataValidation type="list" allowBlank="1" showInputMessage="1" showErrorMessage="1">
          <x14:formula1>
            <xm:f>[16]BASE!#REF!</xm:f>
          </x14:formula1>
          <xm:sqref>N57 AP57 N59 AP59 L57 AN57 L59 AN59 J57 B57</xm:sqref>
        </x14:dataValidation>
        <x14:dataValidation type="list" allowBlank="1" showInputMessage="1" showErrorMessage="1">
          <x14:formula1>
            <xm:f>[1]BASE!#REF!</xm:f>
          </x14:formula1>
          <xm:sqref>W60:W61 AN60 N60 J60 AP60 V60 L60</xm:sqref>
        </x14:dataValidation>
        <x14:dataValidation type="list" allowBlank="1" showInputMessage="1" showErrorMessage="1">
          <x14:formula1>
            <xm:f>[17]BASE!#REF!</xm:f>
          </x14:formula1>
          <xm:sqref>N62 AP62 L62 AN62 J62 V62:W63</xm:sqref>
        </x14:dataValidation>
        <x14:dataValidation type="list" allowBlank="1" showInputMessage="1" showErrorMessage="1">
          <x14:formula1>
            <xm:f>[6]BASE!#REF!</xm:f>
          </x14:formula1>
          <xm:sqref>N23 AP23 L23 AN23 J23 B23 V23:W24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16"/>
  <sheetViews>
    <sheetView tabSelected="1" topLeftCell="A2" zoomScale="40" zoomScaleNormal="40" zoomScaleSheetLayoutView="25" zoomScalePageLayoutView="30" workbookViewId="0">
      <selection activeCell="BV6" sqref="BV6"/>
    </sheetView>
  </sheetViews>
  <sheetFormatPr baseColWidth="10" defaultColWidth="11.42578125" defaultRowHeight="15" x14ac:dyDescent="0.25"/>
  <cols>
    <col min="1" max="1" width="11.5703125" style="583" customWidth="1"/>
    <col min="2" max="2" width="26.5703125" customWidth="1"/>
    <col min="3" max="3" width="54.42578125" customWidth="1"/>
    <col min="4" max="4" width="28.140625" style="25" hidden="1" customWidth="1"/>
    <col min="5" max="5" width="35.7109375" style="25" hidden="1" customWidth="1"/>
    <col min="6" max="6" width="38.5703125" style="25" hidden="1" customWidth="1"/>
    <col min="7" max="7" width="89.140625" hidden="1" customWidth="1"/>
    <col min="8" max="8" width="30.7109375" style="691" customWidth="1"/>
    <col min="9" max="9" width="41.7109375" customWidth="1"/>
    <col min="10" max="10" width="11.7109375" hidden="1" customWidth="1"/>
    <col min="11" max="11" width="42.140625" hidden="1" customWidth="1"/>
    <col min="12" max="12" width="8.7109375" hidden="1" customWidth="1"/>
    <col min="13" max="13" width="22.28515625" hidden="1" customWidth="1"/>
    <col min="14" max="14" width="8.5703125" hidden="1" customWidth="1"/>
    <col min="15" max="15" width="21.7109375" hidden="1" customWidth="1"/>
    <col min="16" max="16" width="13.140625" hidden="1" customWidth="1"/>
    <col min="17" max="17" width="8" hidden="1" customWidth="1"/>
    <col min="18" max="18" width="21.140625" hidden="1" customWidth="1"/>
    <col min="19" max="19" width="16.140625" style="39" hidden="1" customWidth="1"/>
    <col min="20" max="20" width="17.42578125" hidden="1" customWidth="1"/>
    <col min="21" max="21" width="32" hidden="1" customWidth="1"/>
    <col min="22" max="22" width="20.85546875" hidden="1" customWidth="1"/>
    <col min="23" max="23" width="19.140625" hidden="1" customWidth="1"/>
    <col min="24" max="24" width="6" style="38" hidden="1" customWidth="1"/>
    <col min="25" max="25" width="31.7109375" hidden="1" customWidth="1"/>
    <col min="26" max="26" width="8" hidden="1" customWidth="1"/>
    <col min="27" max="27" width="22" hidden="1" customWidth="1"/>
    <col min="28" max="29" width="17.85546875" hidden="1" customWidth="1"/>
    <col min="30" max="30" width="6" style="37" hidden="1" customWidth="1"/>
    <col min="31" max="31" width="48" hidden="1" customWidth="1"/>
    <col min="32" max="32" width="6.140625" style="37" hidden="1" customWidth="1"/>
    <col min="33" max="33" width="32.5703125" hidden="1" customWidth="1"/>
    <col min="34" max="34" width="7.140625" hidden="1" customWidth="1"/>
    <col min="35" max="35" width="29.85546875" hidden="1" customWidth="1"/>
    <col min="36" max="36" width="33" hidden="1" customWidth="1"/>
    <col min="37" max="37" width="20.42578125" hidden="1" customWidth="1"/>
    <col min="38" max="38" width="21.85546875" hidden="1" customWidth="1"/>
    <col min="39" max="39" width="18.42578125" hidden="1" customWidth="1"/>
    <col min="40" max="40" width="8.28515625" hidden="1" customWidth="1"/>
    <col min="41" max="41" width="22.85546875" hidden="1" customWidth="1"/>
    <col min="42" max="42" width="7.28515625" hidden="1" customWidth="1"/>
    <col min="43" max="43" width="20.140625" hidden="1" customWidth="1"/>
    <col min="44" max="44" width="13.140625" hidden="1" customWidth="1"/>
    <col min="45" max="45" width="8.85546875" hidden="1" customWidth="1"/>
    <col min="46" max="46" width="36.28515625" hidden="1" customWidth="1"/>
    <col min="47" max="47" width="21.5703125" hidden="1" customWidth="1"/>
    <col min="48" max="48" width="35" style="36" hidden="1" customWidth="1"/>
    <col min="49" max="49" width="39" style="36" hidden="1" customWidth="1"/>
    <col min="50" max="50" width="13.42578125" style="25" hidden="1" customWidth="1"/>
    <col min="51" max="51" width="20" style="25" hidden="1" customWidth="1"/>
    <col min="52" max="52" width="21.7109375" hidden="1" customWidth="1"/>
    <col min="53" max="53" width="16.28515625" style="636" hidden="1" customWidth="1"/>
    <col min="54" max="54" width="17.28515625" hidden="1" customWidth="1"/>
    <col min="55" max="55" width="20.5703125" hidden="1" customWidth="1"/>
    <col min="56" max="56" width="19.7109375" style="5" hidden="1" customWidth="1"/>
    <col min="57" max="57" width="32" style="5" hidden="1" customWidth="1"/>
    <col min="58" max="58" width="49" style="5" hidden="1" customWidth="1"/>
    <col min="59" max="59" width="31" style="5" hidden="1" customWidth="1"/>
    <col min="60" max="60" width="22.28515625" style="5" hidden="1" customWidth="1"/>
    <col min="61" max="61" width="57.5703125" style="5" hidden="1" customWidth="1"/>
    <col min="62" max="62" width="40.5703125" style="5" hidden="1" customWidth="1"/>
    <col min="63" max="63" width="24.85546875" style="5" hidden="1" customWidth="1"/>
    <col min="64" max="64" width="51.28515625" style="5" customWidth="1"/>
    <col min="65" max="65" width="35.28515625" style="5" customWidth="1"/>
    <col min="66" max="66" width="49.42578125" style="5" customWidth="1"/>
    <col min="67" max="16384" width="11.42578125" style="5"/>
  </cols>
  <sheetData>
    <row r="1" spans="1:66" s="111" customFormat="1" ht="18.75" hidden="1" x14ac:dyDescent="0.25">
      <c r="A1" s="1213" t="s">
        <v>182</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719"/>
    </row>
    <row r="2" spans="1:66" ht="46.9" customHeight="1" x14ac:dyDescent="0.25">
      <c r="A2" s="652"/>
      <c r="B2" s="1187" t="s">
        <v>0</v>
      </c>
      <c r="C2" s="1187"/>
      <c r="D2" s="1188" t="s">
        <v>104</v>
      </c>
      <c r="E2" s="1188"/>
      <c r="F2" s="1188"/>
      <c r="G2" s="1188"/>
      <c r="H2" s="1189" t="s">
        <v>105</v>
      </c>
      <c r="I2" s="1189"/>
      <c r="J2" s="1189"/>
      <c r="K2" s="1189"/>
      <c r="L2" s="1190" t="s">
        <v>118</v>
      </c>
      <c r="M2" s="1190"/>
      <c r="N2" s="1190"/>
      <c r="O2" s="1190"/>
      <c r="P2" s="1190"/>
      <c r="Q2" s="1190"/>
      <c r="R2" s="1190"/>
      <c r="S2" s="1190"/>
      <c r="T2" s="1190"/>
      <c r="U2" s="1191" t="s">
        <v>106</v>
      </c>
      <c r="V2" s="1191"/>
      <c r="W2" s="1191"/>
      <c r="X2" s="1191"/>
      <c r="Y2" s="1191"/>
      <c r="Z2" s="1191"/>
      <c r="AA2" s="1191"/>
      <c r="AB2" s="1191"/>
      <c r="AC2" s="1191"/>
      <c r="AD2" s="1191"/>
      <c r="AE2" s="1191"/>
      <c r="AF2" s="1191"/>
      <c r="AG2" s="1191"/>
      <c r="AH2" s="1191"/>
      <c r="AI2" s="1191"/>
      <c r="AJ2" s="1191"/>
      <c r="AK2" s="1191"/>
      <c r="AL2" s="1191"/>
      <c r="AM2" s="1191"/>
      <c r="AN2" s="1210" t="s">
        <v>107</v>
      </c>
      <c r="AO2" s="1210"/>
      <c r="AP2" s="1210"/>
      <c r="AQ2" s="1210"/>
      <c r="AR2" s="1210"/>
      <c r="AS2" s="1210"/>
      <c r="AT2" s="1210"/>
      <c r="AU2" s="1210"/>
      <c r="AV2" s="1210"/>
      <c r="AW2" s="1210"/>
      <c r="AX2" s="1210"/>
      <c r="AY2" s="1210"/>
      <c r="AZ2" s="1210"/>
      <c r="BA2" s="1210"/>
      <c r="BB2" s="1210"/>
      <c r="BC2" s="1210"/>
      <c r="BD2" s="1215" t="s">
        <v>1377</v>
      </c>
      <c r="BE2" s="1215"/>
      <c r="BF2" s="1216"/>
      <c r="BG2" s="1152" t="s">
        <v>1423</v>
      </c>
      <c r="BH2" s="1209" t="s">
        <v>1446</v>
      </c>
      <c r="BI2" s="1209"/>
      <c r="BJ2" s="1209"/>
      <c r="BK2" s="1209" t="s">
        <v>1447</v>
      </c>
      <c r="BL2" s="1208" t="s">
        <v>1402</v>
      </c>
      <c r="BM2" s="1208"/>
      <c r="BN2" s="1208"/>
    </row>
    <row r="3" spans="1:66" x14ac:dyDescent="0.25">
      <c r="A3" s="855" t="s">
        <v>93</v>
      </c>
      <c r="B3" s="855" t="s">
        <v>0</v>
      </c>
      <c r="C3" s="855" t="s">
        <v>1</v>
      </c>
      <c r="D3" s="855" t="s">
        <v>8</v>
      </c>
      <c r="E3" s="855" t="s">
        <v>202</v>
      </c>
      <c r="F3" s="855" t="s">
        <v>26</v>
      </c>
      <c r="G3" s="855" t="s">
        <v>91</v>
      </c>
      <c r="H3" s="855" t="s">
        <v>92</v>
      </c>
      <c r="I3" s="855" t="s">
        <v>94</v>
      </c>
      <c r="J3" s="855" t="s">
        <v>2</v>
      </c>
      <c r="K3" s="855" t="s">
        <v>95</v>
      </c>
      <c r="L3" s="888" t="s">
        <v>58</v>
      </c>
      <c r="M3" s="855" t="s">
        <v>143</v>
      </c>
      <c r="N3" s="888" t="s">
        <v>60</v>
      </c>
      <c r="O3" s="855" t="s">
        <v>143</v>
      </c>
      <c r="P3" s="595"/>
      <c r="Q3" s="888" t="s">
        <v>899</v>
      </c>
      <c r="R3" s="855" t="s">
        <v>121</v>
      </c>
      <c r="S3" s="853" t="s">
        <v>42</v>
      </c>
      <c r="T3" s="853" t="s">
        <v>52</v>
      </c>
      <c r="U3" s="855" t="s">
        <v>900</v>
      </c>
      <c r="V3" s="853" t="s">
        <v>100</v>
      </c>
      <c r="W3" s="855" t="s">
        <v>57</v>
      </c>
      <c r="X3" s="865" t="s">
        <v>111</v>
      </c>
      <c r="Y3" s="865"/>
      <c r="Z3" s="865" t="s">
        <v>114</v>
      </c>
      <c r="AA3" s="865"/>
      <c r="AB3" s="864" t="s">
        <v>183</v>
      </c>
      <c r="AC3" s="864"/>
      <c r="AD3" s="865" t="s">
        <v>115</v>
      </c>
      <c r="AE3" s="865"/>
      <c r="AF3" s="865" t="s">
        <v>116</v>
      </c>
      <c r="AG3" s="865"/>
      <c r="AH3" s="865" t="s">
        <v>117</v>
      </c>
      <c r="AI3" s="865"/>
      <c r="AJ3" s="857" t="s">
        <v>101</v>
      </c>
      <c r="AK3" s="859" t="s">
        <v>901</v>
      </c>
      <c r="AL3" s="859" t="s">
        <v>902</v>
      </c>
      <c r="AM3" s="859" t="s">
        <v>122</v>
      </c>
      <c r="AN3" s="888" t="s">
        <v>58</v>
      </c>
      <c r="AO3" s="855" t="s">
        <v>143</v>
      </c>
      <c r="AP3" s="888" t="s">
        <v>60</v>
      </c>
      <c r="AQ3" s="855" t="s">
        <v>143</v>
      </c>
      <c r="AR3" s="144"/>
      <c r="AS3" s="888" t="s">
        <v>899</v>
      </c>
      <c r="AT3" s="859" t="s">
        <v>903</v>
      </c>
      <c r="AU3" s="855" t="s">
        <v>52</v>
      </c>
      <c r="AV3" s="885" t="s">
        <v>1258</v>
      </c>
      <c r="AW3" s="885" t="s">
        <v>1259</v>
      </c>
      <c r="AX3" s="864" t="s">
        <v>119</v>
      </c>
      <c r="AY3" s="864" t="s">
        <v>110</v>
      </c>
      <c r="AZ3" s="853" t="s">
        <v>108</v>
      </c>
      <c r="BA3" s="983" t="s">
        <v>109</v>
      </c>
      <c r="BB3" s="865" t="s">
        <v>120</v>
      </c>
      <c r="BC3" s="865" t="s">
        <v>1260</v>
      </c>
      <c r="BD3" s="1157" t="s">
        <v>678</v>
      </c>
      <c r="BE3" s="1157" t="s">
        <v>679</v>
      </c>
      <c r="BF3" s="1156" t="s">
        <v>352</v>
      </c>
      <c r="BG3" s="1153"/>
      <c r="BH3" s="1209" t="s">
        <v>957</v>
      </c>
      <c r="BI3" s="1209" t="s">
        <v>955</v>
      </c>
      <c r="BJ3" s="1209" t="s">
        <v>1403</v>
      </c>
      <c r="BK3" s="1209"/>
      <c r="BL3" s="1208" t="s">
        <v>678</v>
      </c>
      <c r="BM3" s="1208" t="s">
        <v>679</v>
      </c>
      <c r="BN3" s="1208" t="s">
        <v>352</v>
      </c>
    </row>
    <row r="4" spans="1:66" ht="52.5" customHeight="1" x14ac:dyDescent="0.25">
      <c r="A4" s="855"/>
      <c r="B4" s="855"/>
      <c r="C4" s="855"/>
      <c r="D4" s="855"/>
      <c r="E4" s="855"/>
      <c r="F4" s="855"/>
      <c r="G4" s="855"/>
      <c r="H4" s="855"/>
      <c r="I4" s="855"/>
      <c r="J4" s="855"/>
      <c r="K4" s="855"/>
      <c r="L4" s="888"/>
      <c r="M4" s="855"/>
      <c r="N4" s="888"/>
      <c r="O4" s="855"/>
      <c r="P4" s="595"/>
      <c r="Q4" s="888"/>
      <c r="R4" s="855"/>
      <c r="S4" s="853"/>
      <c r="T4" s="853"/>
      <c r="U4" s="855"/>
      <c r="V4" s="853"/>
      <c r="W4" s="855"/>
      <c r="X4" s="597" t="s">
        <v>112</v>
      </c>
      <c r="Y4" s="597" t="s">
        <v>113</v>
      </c>
      <c r="Z4" s="597" t="s">
        <v>112</v>
      </c>
      <c r="AA4" s="597" t="s">
        <v>113</v>
      </c>
      <c r="AB4" s="596" t="s">
        <v>184</v>
      </c>
      <c r="AC4" s="596" t="s">
        <v>185</v>
      </c>
      <c r="AD4" s="597" t="s">
        <v>112</v>
      </c>
      <c r="AE4" s="597" t="s">
        <v>113</v>
      </c>
      <c r="AF4" s="597" t="s">
        <v>112</v>
      </c>
      <c r="AG4" s="597" t="s">
        <v>113</v>
      </c>
      <c r="AH4" s="597" t="s">
        <v>112</v>
      </c>
      <c r="AI4" s="597" t="s">
        <v>113</v>
      </c>
      <c r="AJ4" s="857"/>
      <c r="AK4" s="859"/>
      <c r="AL4" s="859"/>
      <c r="AM4" s="859"/>
      <c r="AN4" s="888"/>
      <c r="AO4" s="855"/>
      <c r="AP4" s="888"/>
      <c r="AQ4" s="855"/>
      <c r="AR4" s="595"/>
      <c r="AS4" s="888"/>
      <c r="AT4" s="859"/>
      <c r="AU4" s="855"/>
      <c r="AV4" s="885"/>
      <c r="AW4" s="885"/>
      <c r="AX4" s="864"/>
      <c r="AY4" s="864"/>
      <c r="AZ4" s="853"/>
      <c r="BA4" s="983"/>
      <c r="BB4" s="865"/>
      <c r="BC4" s="865"/>
      <c r="BD4" s="1157"/>
      <c r="BE4" s="1157"/>
      <c r="BF4" s="1156"/>
      <c r="BG4" s="1154"/>
      <c r="BH4" s="1209"/>
      <c r="BI4" s="1209"/>
      <c r="BJ4" s="1209"/>
      <c r="BK4" s="1209"/>
      <c r="BL4" s="1208"/>
      <c r="BM4" s="1208"/>
      <c r="BN4" s="1208"/>
    </row>
    <row r="5" spans="1:66" ht="178.5" customHeight="1" x14ac:dyDescent="0.25">
      <c r="A5" s="1176">
        <v>1</v>
      </c>
      <c r="B5" s="1162" t="s">
        <v>188</v>
      </c>
      <c r="C5" s="894" t="s">
        <v>507</v>
      </c>
      <c r="D5" s="788" t="s">
        <v>508</v>
      </c>
      <c r="E5" s="788" t="s">
        <v>768</v>
      </c>
      <c r="F5" s="788" t="s">
        <v>252</v>
      </c>
      <c r="G5" s="894" t="s">
        <v>509</v>
      </c>
      <c r="H5" s="855" t="s">
        <v>510</v>
      </c>
      <c r="I5" s="843" t="s">
        <v>511</v>
      </c>
      <c r="J5" s="799" t="s">
        <v>41</v>
      </c>
      <c r="K5" s="843" t="s">
        <v>512</v>
      </c>
      <c r="L5" s="799">
        <v>1</v>
      </c>
      <c r="M5" s="801" t="str">
        <f>VLOOKUP(L5,[7]BASE!$A$47:$D$52,2,0)</f>
        <v>Rara vez</v>
      </c>
      <c r="N5" s="799">
        <v>20</v>
      </c>
      <c r="O5" s="791" t="str">
        <f>VLOOKUP(N5,[7]BASE!$A$56:$D$58,2,0)</f>
        <v>Catastrófico</v>
      </c>
      <c r="P5" s="843" t="str">
        <f>CONCATENATE(L5,N5)</f>
        <v>120</v>
      </c>
      <c r="Q5" s="791">
        <f>L5*N5</f>
        <v>20</v>
      </c>
      <c r="R5" s="788" t="str">
        <f>VLOOKUP(Q5,[7]BASE!$A$115:$B$129,2,0)</f>
        <v>MODERADA</v>
      </c>
      <c r="S5" s="916" t="s">
        <v>491</v>
      </c>
      <c r="T5" s="1172" t="str">
        <f>IF(R5="baja","Asumir o Reducir el riesgo",IF(R5="moderada","Reducir el riesgo",IF(R5="Alta","Reducir el riesgo",IF(R5="Extrema","Evitar, reducir, compartir o transferir el riesgo",0))))</f>
        <v>Reducir el riesgo</v>
      </c>
      <c r="U5" s="600" t="s">
        <v>517</v>
      </c>
      <c r="V5" s="593" t="s">
        <v>60</v>
      </c>
      <c r="W5" s="587" t="s">
        <v>62</v>
      </c>
      <c r="X5" s="590" t="s">
        <v>72</v>
      </c>
      <c r="Y5" s="592" t="s">
        <v>1089</v>
      </c>
      <c r="Z5" s="590" t="s">
        <v>72</v>
      </c>
      <c r="AA5" s="592" t="s">
        <v>1090</v>
      </c>
      <c r="AB5" s="591"/>
      <c r="AC5" s="591" t="s">
        <v>204</v>
      </c>
      <c r="AD5" s="590" t="s">
        <v>73</v>
      </c>
      <c r="AE5" s="607" t="s">
        <v>1092</v>
      </c>
      <c r="AF5" s="590" t="s">
        <v>72</v>
      </c>
      <c r="AG5" s="592" t="s">
        <v>1091</v>
      </c>
      <c r="AH5" s="590" t="s">
        <v>72</v>
      </c>
      <c r="AI5" s="592" t="s">
        <v>1093</v>
      </c>
      <c r="AJ5" s="589">
        <f>SUM(IF(X5="SI",15,0),IF(Z5="SI",5,0),IF(AB5="X",25,0),IF(AC5="X",25,0),IF(AD5="SI",15,0),IF(AF5="SI",10,0),IF(AH5="SI",30,0))</f>
        <v>85</v>
      </c>
      <c r="AK5" s="606">
        <v>0.5</v>
      </c>
      <c r="AL5" s="589">
        <f>AJ5*AK5</f>
        <v>42.5</v>
      </c>
      <c r="AM5" s="1197">
        <f>AL5+AL6+AL7</f>
        <v>92.5</v>
      </c>
      <c r="AN5" s="799">
        <v>1</v>
      </c>
      <c r="AO5" s="801" t="str">
        <f>VLOOKUP(AN5,[7]BASE!A$48:$D$52,2,0)</f>
        <v>Rara vez</v>
      </c>
      <c r="AP5" s="799">
        <v>5</v>
      </c>
      <c r="AQ5" s="791" t="str">
        <f>VLOOKUP(AP5,[7]BASE!$A$56:$D$58,2,0)</f>
        <v xml:space="preserve">Moderado </v>
      </c>
      <c r="AR5" s="594" t="str">
        <f t="shared" ref="AR5:AR10" si="0">CONCATENATE(AN5,AP5)</f>
        <v>15</v>
      </c>
      <c r="AS5" s="791">
        <f>AN5*AP5</f>
        <v>5</v>
      </c>
      <c r="AT5" s="788" t="str">
        <f>VLOOKUP(AS5,[7]BASE!$A$115:$B$125,2,0)</f>
        <v>BAJA</v>
      </c>
      <c r="AU5" s="791" t="str">
        <f>IF(AT5="baja","Asumir o Reducir el riesgo",IF(AT5="moderada","Reducir el riesgo",IF(AT5="Alta","Reducir el riesgo",IF(AT5="Extrema","Evitar, reducir, compartir o transferir el riesgo",0))))</f>
        <v>Asumir o Reducir el riesgo</v>
      </c>
      <c r="AV5" s="601"/>
      <c r="AW5" s="601" t="s">
        <v>517</v>
      </c>
      <c r="AX5" s="559" t="s">
        <v>769</v>
      </c>
      <c r="AY5" s="559" t="s">
        <v>770</v>
      </c>
      <c r="AZ5" s="605" t="s">
        <v>206</v>
      </c>
      <c r="BA5" s="118" t="s">
        <v>265</v>
      </c>
      <c r="BB5" s="585" t="s">
        <v>266</v>
      </c>
      <c r="BC5" s="586"/>
      <c r="BD5" s="612" t="s">
        <v>681</v>
      </c>
      <c r="BE5" s="577" t="s">
        <v>1303</v>
      </c>
      <c r="BF5" s="577" t="s">
        <v>1304</v>
      </c>
      <c r="BG5" s="577"/>
      <c r="BH5" s="723">
        <v>1</v>
      </c>
      <c r="BI5" s="724" t="s">
        <v>1448</v>
      </c>
      <c r="BJ5" s="724" t="s">
        <v>1404</v>
      </c>
      <c r="BK5" s="722"/>
      <c r="BL5" s="689" t="s">
        <v>681</v>
      </c>
      <c r="BM5" s="581" t="s">
        <v>1495</v>
      </c>
      <c r="BN5" s="581"/>
    </row>
    <row r="6" spans="1:66" ht="180.75" customHeight="1" x14ac:dyDescent="0.25">
      <c r="A6" s="1176"/>
      <c r="B6" s="1162"/>
      <c r="C6" s="894"/>
      <c r="D6" s="788"/>
      <c r="E6" s="788"/>
      <c r="F6" s="788"/>
      <c r="G6" s="894"/>
      <c r="H6" s="855"/>
      <c r="I6" s="843"/>
      <c r="J6" s="799"/>
      <c r="K6" s="843"/>
      <c r="L6" s="799"/>
      <c r="M6" s="801"/>
      <c r="N6" s="799"/>
      <c r="O6" s="791"/>
      <c r="P6" s="843"/>
      <c r="Q6" s="791"/>
      <c r="R6" s="788"/>
      <c r="S6" s="840"/>
      <c r="T6" s="1172"/>
      <c r="U6" s="894" t="s">
        <v>1281</v>
      </c>
      <c r="V6" s="840" t="s">
        <v>60</v>
      </c>
      <c r="W6" s="799" t="s">
        <v>62</v>
      </c>
      <c r="X6" s="830" t="s">
        <v>72</v>
      </c>
      <c r="Y6" s="837" t="s">
        <v>521</v>
      </c>
      <c r="Z6" s="830" t="s">
        <v>72</v>
      </c>
      <c r="AA6" s="1003" t="s">
        <v>1282</v>
      </c>
      <c r="AB6" s="832"/>
      <c r="AC6" s="832" t="s">
        <v>204</v>
      </c>
      <c r="AD6" s="830" t="s">
        <v>72</v>
      </c>
      <c r="AE6" s="927" t="s">
        <v>1094</v>
      </c>
      <c r="AF6" s="830" t="s">
        <v>72</v>
      </c>
      <c r="AG6" s="837" t="s">
        <v>208</v>
      </c>
      <c r="AH6" s="830" t="s">
        <v>72</v>
      </c>
      <c r="AI6" s="837" t="s">
        <v>1164</v>
      </c>
      <c r="AJ6" s="813">
        <f>SUM(IF(X6="SI",15,0),IF(Z6="SI",5,0),IF(AB6="X",25,0),IF(AC6="X",25,0),IF(AD6="SI",15,0),IF(AF6="SI",10,0),IF(AH6="SI",30,0))</f>
        <v>100</v>
      </c>
      <c r="AK6" s="926">
        <v>0.5</v>
      </c>
      <c r="AL6" s="813">
        <f>AJ6*AK6</f>
        <v>50</v>
      </c>
      <c r="AM6" s="1197"/>
      <c r="AN6" s="799"/>
      <c r="AO6" s="801"/>
      <c r="AP6" s="799"/>
      <c r="AQ6" s="791"/>
      <c r="AR6" s="594" t="str">
        <f t="shared" si="0"/>
        <v/>
      </c>
      <c r="AS6" s="791"/>
      <c r="AT6" s="788"/>
      <c r="AU6" s="791"/>
      <c r="AV6" s="602"/>
      <c r="AW6" s="602" t="s">
        <v>1281</v>
      </c>
      <c r="AX6" s="559" t="s">
        <v>769</v>
      </c>
      <c r="AY6" s="559" t="s">
        <v>1095</v>
      </c>
      <c r="AZ6" s="605" t="s">
        <v>206</v>
      </c>
      <c r="BA6" s="737" t="s">
        <v>616</v>
      </c>
      <c r="BB6" s="629" t="s">
        <v>617</v>
      </c>
      <c r="BC6" s="586" t="s">
        <v>618</v>
      </c>
      <c r="BD6" s="612" t="s">
        <v>681</v>
      </c>
      <c r="BE6" s="577" t="s">
        <v>1355</v>
      </c>
      <c r="BF6" s="599" t="s">
        <v>1302</v>
      </c>
      <c r="BG6" s="704"/>
      <c r="BH6" s="721">
        <v>1</v>
      </c>
      <c r="BI6" s="724" t="s">
        <v>1405</v>
      </c>
      <c r="BJ6" s="724" t="s">
        <v>1404</v>
      </c>
      <c r="BK6" s="722"/>
      <c r="BL6" s="689" t="s">
        <v>681</v>
      </c>
      <c r="BM6" s="581" t="s">
        <v>1521</v>
      </c>
      <c r="BN6" s="581"/>
    </row>
    <row r="7" spans="1:66" ht="249" customHeight="1" x14ac:dyDescent="0.25">
      <c r="A7" s="1176"/>
      <c r="B7" s="1162"/>
      <c r="C7" s="894"/>
      <c r="D7" s="788"/>
      <c r="E7" s="788"/>
      <c r="F7" s="788"/>
      <c r="G7" s="894"/>
      <c r="H7" s="855"/>
      <c r="I7" s="843"/>
      <c r="J7" s="799"/>
      <c r="K7" s="843"/>
      <c r="L7" s="799"/>
      <c r="M7" s="801"/>
      <c r="N7" s="799"/>
      <c r="O7" s="791"/>
      <c r="P7" s="843"/>
      <c r="Q7" s="791"/>
      <c r="R7" s="788"/>
      <c r="S7" s="840"/>
      <c r="T7" s="1172"/>
      <c r="U7" s="894"/>
      <c r="V7" s="840"/>
      <c r="W7" s="799"/>
      <c r="X7" s="830"/>
      <c r="Y7" s="837"/>
      <c r="Z7" s="830"/>
      <c r="AA7" s="1003"/>
      <c r="AB7" s="832"/>
      <c r="AC7" s="832"/>
      <c r="AD7" s="830"/>
      <c r="AE7" s="927"/>
      <c r="AF7" s="830"/>
      <c r="AG7" s="837"/>
      <c r="AH7" s="830"/>
      <c r="AI7" s="837"/>
      <c r="AJ7" s="813"/>
      <c r="AK7" s="926"/>
      <c r="AL7" s="813"/>
      <c r="AM7" s="1197"/>
      <c r="AN7" s="799"/>
      <c r="AO7" s="801"/>
      <c r="AP7" s="799"/>
      <c r="AQ7" s="791"/>
      <c r="AR7" s="594" t="str">
        <f t="shared" si="0"/>
        <v/>
      </c>
      <c r="AS7" s="791"/>
      <c r="AT7" s="788"/>
      <c r="AU7" s="791"/>
      <c r="AV7" s="653" t="s">
        <v>1096</v>
      </c>
      <c r="AW7" s="610"/>
      <c r="AX7" s="559" t="s">
        <v>769</v>
      </c>
      <c r="AY7" s="559" t="s">
        <v>496</v>
      </c>
      <c r="AZ7" s="605" t="s">
        <v>206</v>
      </c>
      <c r="BA7" s="118" t="s">
        <v>527</v>
      </c>
      <c r="BB7" s="727" t="s">
        <v>1407</v>
      </c>
      <c r="BC7" s="586"/>
      <c r="BD7" s="612" t="s">
        <v>1257</v>
      </c>
      <c r="BE7" s="578" t="s">
        <v>1378</v>
      </c>
      <c r="BF7" s="577" t="s">
        <v>1391</v>
      </c>
      <c r="BG7" s="577"/>
      <c r="BH7" s="725">
        <v>0.66</v>
      </c>
      <c r="BI7" s="724" t="s">
        <v>1406</v>
      </c>
      <c r="BJ7" s="724"/>
      <c r="BK7" s="722"/>
      <c r="BL7" s="689" t="s">
        <v>681</v>
      </c>
      <c r="BM7" s="631" t="s">
        <v>1527</v>
      </c>
      <c r="BN7" s="581" t="s">
        <v>1534</v>
      </c>
    </row>
    <row r="8" spans="1:66" ht="135.75" customHeight="1" x14ac:dyDescent="0.25">
      <c r="A8" s="1176"/>
      <c r="B8" s="1162"/>
      <c r="C8" s="894"/>
      <c r="D8" s="1176" t="s">
        <v>15</v>
      </c>
      <c r="E8" s="788" t="s">
        <v>529</v>
      </c>
      <c r="F8" s="788" t="s">
        <v>252</v>
      </c>
      <c r="G8" s="894" t="s">
        <v>530</v>
      </c>
      <c r="H8" s="855" t="s">
        <v>531</v>
      </c>
      <c r="I8" s="843" t="s">
        <v>773</v>
      </c>
      <c r="J8" s="799" t="s">
        <v>41</v>
      </c>
      <c r="K8" s="843" t="s">
        <v>532</v>
      </c>
      <c r="L8" s="799">
        <v>1</v>
      </c>
      <c r="M8" s="801" t="str">
        <f>VLOOKUP(L8,[7]BASE!$A$47:$D$52,2,0)</f>
        <v>Rara vez</v>
      </c>
      <c r="N8" s="799">
        <v>20</v>
      </c>
      <c r="O8" s="791" t="str">
        <f>VLOOKUP(N8,[7]BASE!$A$56:$D$58,2,0)</f>
        <v>Catastrófico</v>
      </c>
      <c r="P8" s="843" t="str">
        <f>CONCATENATE(L8,N8)</f>
        <v>120</v>
      </c>
      <c r="Q8" s="791">
        <f>L8*N8</f>
        <v>20</v>
      </c>
      <c r="R8" s="788" t="str">
        <f>VLOOKUP(Q8,[7]BASE!$A$115:$B$129,2,0)</f>
        <v>MODERADA</v>
      </c>
      <c r="S8" s="916" t="s">
        <v>205</v>
      </c>
      <c r="T8" s="1172" t="str">
        <f>IF(R8="baja","Asumir o Reducir el riesgo",IF(R8="moderada","Reducir el riesgo",IF(R8="Alta","Reducir el riesgo",IF(R8="Extrema","Evitar, reducir, compartir o transferir el riesgo",0))))</f>
        <v>Reducir el riesgo</v>
      </c>
      <c r="U8" s="600" t="s">
        <v>1283</v>
      </c>
      <c r="V8" s="593" t="s">
        <v>60</v>
      </c>
      <c r="W8" s="587" t="s">
        <v>59</v>
      </c>
      <c r="X8" s="175" t="s">
        <v>72</v>
      </c>
      <c r="Y8" s="601" t="s">
        <v>1284</v>
      </c>
      <c r="Z8" s="590" t="s">
        <v>72</v>
      </c>
      <c r="AA8" s="601" t="s">
        <v>1165</v>
      </c>
      <c r="AB8" s="591"/>
      <c r="AC8" s="591" t="s">
        <v>204</v>
      </c>
      <c r="AD8" s="590" t="s">
        <v>72</v>
      </c>
      <c r="AE8" s="601" t="s">
        <v>1285</v>
      </c>
      <c r="AF8" s="590" t="s">
        <v>72</v>
      </c>
      <c r="AG8" s="592" t="s">
        <v>1166</v>
      </c>
      <c r="AH8" s="590" t="s">
        <v>72</v>
      </c>
      <c r="AI8" s="601" t="s">
        <v>1167</v>
      </c>
      <c r="AJ8" s="589">
        <f>SUM(IF(X8="SI",15,0),IF(Z8="SI",5,0),IF(AB8="X",25,0),IF(AC8="X",25,0),IF(AD8="SI",15,0),IF(AF8="SI",10,0),IF(AH8="SI",30,0))</f>
        <v>100</v>
      </c>
      <c r="AK8" s="606">
        <v>0.5</v>
      </c>
      <c r="AL8" s="589">
        <f>AJ8*AK8</f>
        <v>50</v>
      </c>
      <c r="AM8" s="813">
        <f>AL8+AL9</f>
        <v>100</v>
      </c>
      <c r="AN8" s="799">
        <v>1</v>
      </c>
      <c r="AO8" s="801" t="str">
        <f>VLOOKUP(AN8,[7]BASE!A$48:$D$52,2,0)</f>
        <v>Rara vez</v>
      </c>
      <c r="AP8" s="799">
        <v>5</v>
      </c>
      <c r="AQ8" s="791" t="str">
        <f>VLOOKUP(AP8,[7]BASE!$A$56:$D$58,2,0)</f>
        <v xml:space="preserve">Moderado </v>
      </c>
      <c r="AR8" s="594" t="str">
        <f t="shared" si="0"/>
        <v>15</v>
      </c>
      <c r="AS8" s="791">
        <f>AN8*AP8</f>
        <v>5</v>
      </c>
      <c r="AT8" s="788" t="str">
        <f>VLOOKUP(AS8,[7]BASE!$A$115:$B$125,2,0)</f>
        <v>BAJA</v>
      </c>
      <c r="AU8" s="791" t="str">
        <f>IF(AT8="baja","Asumir o Reducir el riesgo",IF(AT8="moderada","Reducir el riesgo",IF(AT8="Alta","Reducir el riesgo",IF(AT8="Extrema","Evitar, reducir, compartir o transferir el riesgo",0))))</f>
        <v>Asumir o Reducir el riesgo</v>
      </c>
      <c r="AV8" s="610"/>
      <c r="AW8" s="601" t="s">
        <v>1283</v>
      </c>
      <c r="AX8" s="594" t="s">
        <v>769</v>
      </c>
      <c r="AY8" s="739" t="s">
        <v>496</v>
      </c>
      <c r="AZ8" s="609" t="s">
        <v>303</v>
      </c>
      <c r="BA8" s="118" t="s">
        <v>620</v>
      </c>
      <c r="BB8" s="594" t="s">
        <v>621</v>
      </c>
      <c r="BC8" s="586" t="s">
        <v>618</v>
      </c>
      <c r="BD8" s="559" t="s">
        <v>681</v>
      </c>
      <c r="BE8" s="579" t="s">
        <v>1356</v>
      </c>
      <c r="BF8" s="577"/>
      <c r="BG8" s="577"/>
      <c r="BH8" s="721">
        <v>1</v>
      </c>
      <c r="BI8" s="726" t="s">
        <v>1449</v>
      </c>
      <c r="BJ8" s="724" t="s">
        <v>1404</v>
      </c>
      <c r="BK8" s="722"/>
      <c r="BL8" s="689" t="s">
        <v>681</v>
      </c>
      <c r="BM8" s="581" t="s">
        <v>1535</v>
      </c>
      <c r="BN8" s="581"/>
    </row>
    <row r="9" spans="1:66" ht="156" customHeight="1" x14ac:dyDescent="0.25">
      <c r="A9" s="1176"/>
      <c r="B9" s="1162"/>
      <c r="C9" s="894"/>
      <c r="D9" s="1176"/>
      <c r="E9" s="788"/>
      <c r="F9" s="788"/>
      <c r="G9" s="894"/>
      <c r="H9" s="855"/>
      <c r="I9" s="843"/>
      <c r="J9" s="799"/>
      <c r="K9" s="843"/>
      <c r="L9" s="799"/>
      <c r="M9" s="801"/>
      <c r="N9" s="799"/>
      <c r="O9" s="791"/>
      <c r="P9" s="843"/>
      <c r="Q9" s="791"/>
      <c r="R9" s="788"/>
      <c r="S9" s="916"/>
      <c r="T9" s="1172"/>
      <c r="U9" s="600" t="s">
        <v>517</v>
      </c>
      <c r="V9" s="593" t="s">
        <v>60</v>
      </c>
      <c r="W9" s="587" t="s">
        <v>62</v>
      </c>
      <c r="X9" s="590" t="s">
        <v>72</v>
      </c>
      <c r="Y9" s="592" t="s">
        <v>1089</v>
      </c>
      <c r="Z9" s="590" t="s">
        <v>72</v>
      </c>
      <c r="AA9" s="592" t="s">
        <v>1090</v>
      </c>
      <c r="AB9" s="591"/>
      <c r="AC9" s="591" t="s">
        <v>204</v>
      </c>
      <c r="AD9" s="590" t="s">
        <v>72</v>
      </c>
      <c r="AE9" s="607" t="s">
        <v>1092</v>
      </c>
      <c r="AF9" s="590" t="s">
        <v>72</v>
      </c>
      <c r="AG9" s="592" t="s">
        <v>1091</v>
      </c>
      <c r="AH9" s="590" t="s">
        <v>72</v>
      </c>
      <c r="AI9" s="592" t="s">
        <v>1093</v>
      </c>
      <c r="AJ9" s="589">
        <f>SUM(IF(X9="SI",15,0),IF(Z9="SI",5,0),IF(AB9="X",25,0),IF(AC9="X",25,0),IF(AD9="SI",15,0),IF(AF9="SI",10,0),IF(AH9="SI",30,0))</f>
        <v>100</v>
      </c>
      <c r="AK9" s="606">
        <v>0.5</v>
      </c>
      <c r="AL9" s="589">
        <f>AJ9*AK9</f>
        <v>50</v>
      </c>
      <c r="AM9" s="813"/>
      <c r="AN9" s="799"/>
      <c r="AO9" s="801"/>
      <c r="AP9" s="799"/>
      <c r="AQ9" s="791"/>
      <c r="AR9" s="594" t="str">
        <f t="shared" si="0"/>
        <v/>
      </c>
      <c r="AS9" s="791"/>
      <c r="AT9" s="788"/>
      <c r="AU9" s="791"/>
      <c r="AV9" s="601"/>
      <c r="AW9" s="601" t="s">
        <v>517</v>
      </c>
      <c r="AX9" s="559" t="s">
        <v>1381</v>
      </c>
      <c r="AY9" s="559" t="s">
        <v>770</v>
      </c>
      <c r="AZ9" s="605" t="s">
        <v>206</v>
      </c>
      <c r="BA9" s="118" t="s">
        <v>265</v>
      </c>
      <c r="BB9" s="585" t="s">
        <v>266</v>
      </c>
      <c r="BC9" s="586"/>
      <c r="BD9" s="612" t="s">
        <v>681</v>
      </c>
      <c r="BE9" s="577" t="s">
        <v>1357</v>
      </c>
      <c r="BF9" s="577"/>
      <c r="BG9" s="577"/>
      <c r="BH9" s="721">
        <v>2</v>
      </c>
      <c r="BI9" s="724" t="s">
        <v>1450</v>
      </c>
      <c r="BJ9" s="724" t="s">
        <v>1404</v>
      </c>
      <c r="BK9" s="722"/>
      <c r="BL9" s="689" t="s">
        <v>681</v>
      </c>
      <c r="BM9" s="581" t="s">
        <v>1496</v>
      </c>
      <c r="BN9" s="581"/>
    </row>
    <row r="10" spans="1:66" ht="95.25" customHeight="1" x14ac:dyDescent="0.25">
      <c r="A10" s="1163">
        <v>2</v>
      </c>
      <c r="B10" s="1162" t="s">
        <v>195</v>
      </c>
      <c r="C10" s="788" t="s">
        <v>1299</v>
      </c>
      <c r="D10" s="788" t="s">
        <v>849</v>
      </c>
      <c r="E10" s="788" t="s">
        <v>850</v>
      </c>
      <c r="F10" s="788" t="s">
        <v>229</v>
      </c>
      <c r="G10" s="894" t="s">
        <v>1389</v>
      </c>
      <c r="H10" s="855" t="s">
        <v>230</v>
      </c>
      <c r="I10" s="843" t="s">
        <v>852</v>
      </c>
      <c r="J10" s="799" t="s">
        <v>41</v>
      </c>
      <c r="K10" s="843" t="s">
        <v>231</v>
      </c>
      <c r="L10" s="799">
        <v>2</v>
      </c>
      <c r="M10" s="801" t="str">
        <f>VLOOKUP(L10,[12]BASE!$A$47:$D$52,2,0)</f>
        <v>Improbable</v>
      </c>
      <c r="N10" s="799">
        <v>20</v>
      </c>
      <c r="O10" s="791" t="str">
        <f>VLOOKUP(N10,[12]BASE!$A$56:$D$58,2,0)</f>
        <v>Catastrófico</v>
      </c>
      <c r="P10" s="843" t="str">
        <f>CONCATENATE(L10,N10)</f>
        <v>220</v>
      </c>
      <c r="Q10" s="791">
        <f>L10*N10</f>
        <v>40</v>
      </c>
      <c r="R10" s="788" t="str">
        <f>VLOOKUP(Q10,[12]BASE!$A$115:$B$129,2,0)</f>
        <v>ALTA</v>
      </c>
      <c r="S10" s="916" t="s">
        <v>205</v>
      </c>
      <c r="T10" s="1172" t="str">
        <f>IF(R10="baja","Asumir o Reducir el riesgo",IF(R10="moderada","Reducir el riesgo",IF(R10="Alta","Reducir el riesgo",IF(R10="Extrema","Evitar, reducir, compartir o transferir el riesgo",0))))</f>
        <v>Reducir el riesgo</v>
      </c>
      <c r="U10" s="902" t="s">
        <v>232</v>
      </c>
      <c r="V10" s="840" t="s">
        <v>58</v>
      </c>
      <c r="W10" s="799" t="s">
        <v>59</v>
      </c>
      <c r="X10" s="830" t="s">
        <v>73</v>
      </c>
      <c r="Y10" s="837" t="s">
        <v>1300</v>
      </c>
      <c r="Z10" s="830" t="s">
        <v>72</v>
      </c>
      <c r="AA10" s="1003" t="s">
        <v>233</v>
      </c>
      <c r="AB10" s="832"/>
      <c r="AC10" s="832" t="s">
        <v>204</v>
      </c>
      <c r="AD10" s="830" t="s">
        <v>72</v>
      </c>
      <c r="AE10" s="927" t="s">
        <v>1190</v>
      </c>
      <c r="AF10" s="830" t="s">
        <v>72</v>
      </c>
      <c r="AG10" s="837" t="s">
        <v>1191</v>
      </c>
      <c r="AH10" s="830" t="s">
        <v>72</v>
      </c>
      <c r="AI10" s="837" t="s">
        <v>1192</v>
      </c>
      <c r="AJ10" s="813">
        <f>SUM(IF(X10="SI",15,0),IF(Z10="SI",5,0),IF(AB10="X",25,0),IF(AC10="X",25,0),IF(AD10="SI",15,0),IF(AF10="SI",10,0),IF(AH10="SI",30,0))</f>
        <v>85</v>
      </c>
      <c r="AK10" s="926">
        <v>1</v>
      </c>
      <c r="AL10" s="813">
        <f>AJ10*AK10</f>
        <v>85</v>
      </c>
      <c r="AM10" s="813">
        <f>AL10</f>
        <v>85</v>
      </c>
      <c r="AN10" s="799">
        <v>1</v>
      </c>
      <c r="AO10" s="801" t="str">
        <f>VLOOKUP(AN10,[12]BASE!A$48:$D$52,2,0)</f>
        <v>Rara vez</v>
      </c>
      <c r="AP10" s="799">
        <v>20</v>
      </c>
      <c r="AQ10" s="791" t="str">
        <f>VLOOKUP(AP10,[12]BASE!$A$56:$D$58,2,0)</f>
        <v>Catastrófico</v>
      </c>
      <c r="AR10" s="594" t="str">
        <f t="shared" si="0"/>
        <v>120</v>
      </c>
      <c r="AS10" s="802">
        <f>AN10*AP10</f>
        <v>20</v>
      </c>
      <c r="AT10" s="788" t="str">
        <f>VLOOKUP(AS10,[12]BASE!$A$115:$B$125,2,0)</f>
        <v>MODERADA</v>
      </c>
      <c r="AU10" s="791" t="str">
        <f>IF(AT10="baja","Asumir o Reducir el riesgo",IF(AT10="moderada","Reducir el riesgo",IF(AT10="Alta","Reducir el riesgo",IF(AT10="Extrema","Evitar, reducir, compartir o transferir el riesgo",0))))</f>
        <v>Reducir el riesgo</v>
      </c>
      <c r="AV10" s="623"/>
      <c r="AW10" s="601" t="s">
        <v>232</v>
      </c>
      <c r="AX10" s="572" t="s">
        <v>399</v>
      </c>
      <c r="AY10" s="572" t="s">
        <v>1254</v>
      </c>
      <c r="AZ10" s="574" t="s">
        <v>206</v>
      </c>
      <c r="BA10" s="736" t="s">
        <v>1194</v>
      </c>
      <c r="BB10" s="617" t="s">
        <v>239</v>
      </c>
      <c r="BC10" s="586"/>
      <c r="BD10" s="612" t="s">
        <v>681</v>
      </c>
      <c r="BE10" s="577" t="s">
        <v>1338</v>
      </c>
      <c r="BF10" s="577"/>
      <c r="BG10" s="577"/>
      <c r="BH10" s="721">
        <v>5</v>
      </c>
      <c r="BI10" s="733" t="s">
        <v>1492</v>
      </c>
      <c r="BJ10" s="733" t="s">
        <v>1473</v>
      </c>
      <c r="BK10" s="722"/>
      <c r="BL10" s="689" t="s">
        <v>669</v>
      </c>
      <c r="BM10" s="581"/>
      <c r="BN10" s="581"/>
    </row>
    <row r="11" spans="1:66" ht="169.5" customHeight="1" x14ac:dyDescent="0.25">
      <c r="A11" s="1163"/>
      <c r="B11" s="1162"/>
      <c r="C11" s="788"/>
      <c r="D11" s="788"/>
      <c r="E11" s="788"/>
      <c r="F11" s="788"/>
      <c r="G11" s="894"/>
      <c r="H11" s="855"/>
      <c r="I11" s="843"/>
      <c r="J11" s="799"/>
      <c r="K11" s="843"/>
      <c r="L11" s="799"/>
      <c r="M11" s="801"/>
      <c r="N11" s="799"/>
      <c r="O11" s="791"/>
      <c r="P11" s="843"/>
      <c r="Q11" s="791"/>
      <c r="R11" s="788"/>
      <c r="S11" s="916"/>
      <c r="T11" s="1172"/>
      <c r="U11" s="902"/>
      <c r="V11" s="840"/>
      <c r="W11" s="799"/>
      <c r="X11" s="830"/>
      <c r="Y11" s="837"/>
      <c r="Z11" s="830"/>
      <c r="AA11" s="1003"/>
      <c r="AB11" s="832"/>
      <c r="AC11" s="832"/>
      <c r="AD11" s="830"/>
      <c r="AE11" s="927"/>
      <c r="AF11" s="830"/>
      <c r="AG11" s="837"/>
      <c r="AH11" s="830"/>
      <c r="AI11" s="837"/>
      <c r="AJ11" s="813"/>
      <c r="AK11" s="926"/>
      <c r="AL11" s="813"/>
      <c r="AM11" s="813"/>
      <c r="AN11" s="799"/>
      <c r="AO11" s="801"/>
      <c r="AP11" s="799"/>
      <c r="AQ11" s="791"/>
      <c r="AR11" s="594"/>
      <c r="AS11" s="1139"/>
      <c r="AT11" s="788"/>
      <c r="AU11" s="791"/>
      <c r="AV11" s="658" t="s">
        <v>1195</v>
      </c>
      <c r="AW11" s="623"/>
      <c r="AX11" s="572" t="s">
        <v>399</v>
      </c>
      <c r="AY11" s="572" t="s">
        <v>1193</v>
      </c>
      <c r="AZ11" s="574" t="s">
        <v>206</v>
      </c>
      <c r="BA11" s="574" t="s">
        <v>858</v>
      </c>
      <c r="BB11" s="567" t="s">
        <v>247</v>
      </c>
      <c r="BC11" s="586"/>
      <c r="BD11" s="612" t="s">
        <v>681</v>
      </c>
      <c r="BE11" s="578" t="s">
        <v>1366</v>
      </c>
      <c r="BF11" s="641"/>
      <c r="BG11" s="641"/>
      <c r="BH11" s="721">
        <v>1</v>
      </c>
      <c r="BI11" s="743" t="s">
        <v>1366</v>
      </c>
      <c r="BJ11" s="744"/>
      <c r="BK11" s="722"/>
      <c r="BL11" s="689" t="s">
        <v>681</v>
      </c>
      <c r="BM11" s="581" t="s">
        <v>1536</v>
      </c>
      <c r="BN11" s="581"/>
    </row>
    <row r="12" spans="1:66" ht="131.25" customHeight="1" x14ac:dyDescent="0.25">
      <c r="A12" s="1163"/>
      <c r="B12" s="1162"/>
      <c r="C12" s="788"/>
      <c r="D12" s="788"/>
      <c r="E12" s="788"/>
      <c r="F12" s="788"/>
      <c r="G12" s="894"/>
      <c r="H12" s="855"/>
      <c r="I12" s="843"/>
      <c r="J12" s="799"/>
      <c r="K12" s="843"/>
      <c r="L12" s="799"/>
      <c r="M12" s="801"/>
      <c r="N12" s="799"/>
      <c r="O12" s="791"/>
      <c r="P12" s="843"/>
      <c r="Q12" s="791"/>
      <c r="R12" s="788"/>
      <c r="S12" s="916"/>
      <c r="T12" s="1172"/>
      <c r="U12" s="902"/>
      <c r="V12" s="840"/>
      <c r="W12" s="799"/>
      <c r="X12" s="830"/>
      <c r="Y12" s="837"/>
      <c r="Z12" s="830"/>
      <c r="AA12" s="1003"/>
      <c r="AB12" s="832"/>
      <c r="AC12" s="832"/>
      <c r="AD12" s="830"/>
      <c r="AE12" s="927"/>
      <c r="AF12" s="830"/>
      <c r="AG12" s="837"/>
      <c r="AH12" s="830"/>
      <c r="AI12" s="837"/>
      <c r="AJ12" s="813"/>
      <c r="AK12" s="926"/>
      <c r="AL12" s="813"/>
      <c r="AM12" s="813"/>
      <c r="AN12" s="799"/>
      <c r="AO12" s="801"/>
      <c r="AP12" s="799"/>
      <c r="AQ12" s="791"/>
      <c r="AR12" s="594"/>
      <c r="AS12" s="1139"/>
      <c r="AT12" s="788"/>
      <c r="AU12" s="791"/>
      <c r="AV12" s="656" t="s">
        <v>862</v>
      </c>
      <c r="AW12" s="564"/>
      <c r="AX12" s="572" t="s">
        <v>399</v>
      </c>
      <c r="AY12" s="572" t="s">
        <v>1108</v>
      </c>
      <c r="AZ12" s="574" t="s">
        <v>206</v>
      </c>
      <c r="BA12" s="573" t="s">
        <v>248</v>
      </c>
      <c r="BB12" s="567" t="s">
        <v>249</v>
      </c>
      <c r="BC12" s="586"/>
      <c r="BD12" s="612" t="s">
        <v>1257</v>
      </c>
      <c r="BE12" s="579" t="s">
        <v>1339</v>
      </c>
      <c r="BF12" s="577" t="s">
        <v>1367</v>
      </c>
      <c r="BG12" s="577"/>
      <c r="BH12" s="721">
        <v>0</v>
      </c>
      <c r="BI12" s="743" t="s">
        <v>1339</v>
      </c>
      <c r="BJ12" s="733" t="s">
        <v>1367</v>
      </c>
      <c r="BK12" s="722"/>
      <c r="BL12" s="689" t="s">
        <v>1531</v>
      </c>
      <c r="BM12" s="581" t="s">
        <v>1339</v>
      </c>
      <c r="BN12" s="581" t="s">
        <v>1537</v>
      </c>
    </row>
    <row r="13" spans="1:66" ht="118.5" customHeight="1" x14ac:dyDescent="0.25">
      <c r="A13" s="1163"/>
      <c r="B13" s="1162"/>
      <c r="C13" s="788"/>
      <c r="D13" s="788"/>
      <c r="E13" s="788"/>
      <c r="F13" s="788"/>
      <c r="G13" s="894"/>
      <c r="H13" s="855"/>
      <c r="I13" s="843"/>
      <c r="J13" s="799"/>
      <c r="K13" s="843"/>
      <c r="L13" s="799"/>
      <c r="M13" s="801"/>
      <c r="N13" s="799"/>
      <c r="O13" s="791"/>
      <c r="P13" s="843"/>
      <c r="Q13" s="791"/>
      <c r="R13" s="788"/>
      <c r="S13" s="916"/>
      <c r="T13" s="1172"/>
      <c r="U13" s="902"/>
      <c r="V13" s="840"/>
      <c r="W13" s="799"/>
      <c r="X13" s="830"/>
      <c r="Y13" s="837"/>
      <c r="Z13" s="830"/>
      <c r="AA13" s="1003"/>
      <c r="AB13" s="832"/>
      <c r="AC13" s="832"/>
      <c r="AD13" s="830"/>
      <c r="AE13" s="927"/>
      <c r="AF13" s="830"/>
      <c r="AG13" s="837"/>
      <c r="AH13" s="830"/>
      <c r="AI13" s="837"/>
      <c r="AJ13" s="813"/>
      <c r="AK13" s="926"/>
      <c r="AL13" s="813"/>
      <c r="AM13" s="813"/>
      <c r="AN13" s="799"/>
      <c r="AO13" s="801"/>
      <c r="AP13" s="799"/>
      <c r="AQ13" s="791"/>
      <c r="AR13" s="594" t="str">
        <f>CONCATENATE(AN13,AP13)</f>
        <v/>
      </c>
      <c r="AS13" s="838"/>
      <c r="AT13" s="788"/>
      <c r="AU13" s="791"/>
      <c r="AV13" s="658" t="s">
        <v>353</v>
      </c>
      <c r="AW13" s="564"/>
      <c r="AX13" s="572" t="s">
        <v>399</v>
      </c>
      <c r="AY13" s="572" t="s">
        <v>1193</v>
      </c>
      <c r="AZ13" s="574" t="s">
        <v>413</v>
      </c>
      <c r="BA13" s="573" t="s">
        <v>238</v>
      </c>
      <c r="BB13" s="617" t="s">
        <v>1196</v>
      </c>
      <c r="BC13" s="586"/>
      <c r="BD13" s="612" t="s">
        <v>681</v>
      </c>
      <c r="BE13" s="579" t="s">
        <v>1368</v>
      </c>
      <c r="BF13" s="577"/>
      <c r="BG13" s="577"/>
      <c r="BH13" s="721">
        <v>39</v>
      </c>
      <c r="BI13" s="747" t="s">
        <v>1490</v>
      </c>
      <c r="BJ13" s="724" t="s">
        <v>1471</v>
      </c>
      <c r="BK13" s="724" t="s">
        <v>1491</v>
      </c>
      <c r="BL13" s="689" t="s">
        <v>681</v>
      </c>
      <c r="BM13" s="581" t="s">
        <v>1497</v>
      </c>
      <c r="BN13" s="581"/>
    </row>
    <row r="14" spans="1:66" ht="235.5" customHeight="1" x14ac:dyDescent="0.25">
      <c r="A14" s="1163">
        <v>3</v>
      </c>
      <c r="B14" s="1162" t="s">
        <v>884</v>
      </c>
      <c r="C14" s="894" t="s">
        <v>486</v>
      </c>
      <c r="D14" s="679" t="s">
        <v>885</v>
      </c>
      <c r="E14" s="679" t="s">
        <v>487</v>
      </c>
      <c r="F14" s="679" t="s">
        <v>488</v>
      </c>
      <c r="G14" s="683" t="s">
        <v>905</v>
      </c>
      <c r="H14" s="681" t="s">
        <v>489</v>
      </c>
      <c r="I14" s="594" t="s">
        <v>490</v>
      </c>
      <c r="J14" s="587" t="s">
        <v>41</v>
      </c>
      <c r="K14" s="594" t="s">
        <v>907</v>
      </c>
      <c r="L14" s="587">
        <v>1</v>
      </c>
      <c r="M14" s="588" t="str">
        <f>VLOOKUP(L14,[15]BASE!$A$47:$D$52,2,0)</f>
        <v>Rara vez</v>
      </c>
      <c r="N14" s="587">
        <v>20</v>
      </c>
      <c r="O14" s="586" t="str">
        <f>VLOOKUP(N14,[15]BASE!$A$56:$D$58,2,0)</f>
        <v>Catastrófico</v>
      </c>
      <c r="P14" s="594" t="str">
        <f>CONCATENATE(L14,N14)</f>
        <v>120</v>
      </c>
      <c r="Q14" s="586">
        <f>L14*N14</f>
        <v>20</v>
      </c>
      <c r="R14" s="585" t="str">
        <f>VLOOKUP(Q14,[15]BASE!$A$115:$B$129,2,0)</f>
        <v>MODERADA</v>
      </c>
      <c r="S14" s="604" t="s">
        <v>491</v>
      </c>
      <c r="T14" s="619" t="str">
        <f>IF(R14="baja","Asumir o Reducir el riesgo",IF(R14="moderada","Reducir el riesgo",IF(R14="Alta","Reducir el riesgo",IF(R14="Extrema","Evitar, reducir, compartir o transferir el riesgo",0))))</f>
        <v>Reducir el riesgo</v>
      </c>
      <c r="U14" s="601" t="s">
        <v>1234</v>
      </c>
      <c r="V14" s="593" t="s">
        <v>60</v>
      </c>
      <c r="W14" s="587" t="s">
        <v>59</v>
      </c>
      <c r="X14" s="175" t="s">
        <v>72</v>
      </c>
      <c r="Y14" s="601" t="s">
        <v>1235</v>
      </c>
      <c r="Z14" s="590" t="s">
        <v>72</v>
      </c>
      <c r="AA14" s="601" t="s">
        <v>1236</v>
      </c>
      <c r="AB14" s="591"/>
      <c r="AC14" s="591" t="s">
        <v>204</v>
      </c>
      <c r="AD14" s="590" t="s">
        <v>72</v>
      </c>
      <c r="AE14" s="601" t="s">
        <v>1263</v>
      </c>
      <c r="AF14" s="590" t="s">
        <v>72</v>
      </c>
      <c r="AG14" s="592" t="s">
        <v>1237</v>
      </c>
      <c r="AH14" s="590" t="s">
        <v>72</v>
      </c>
      <c r="AI14" s="601" t="s">
        <v>1238</v>
      </c>
      <c r="AJ14" s="589">
        <f t="shared" ref="AJ14:AJ20" si="1">SUM(IF(X14="SI",15,0),IF(Z14="SI",5,0),IF(AB14="X",25,0),IF(AC14="X",25,0),IF(AD14="SI",15,0),IF(AF14="SI",10,0),IF(AH14="SI",30,0))</f>
        <v>100</v>
      </c>
      <c r="AK14" s="606">
        <v>1</v>
      </c>
      <c r="AL14" s="589">
        <f>AJ14*AK14</f>
        <v>100</v>
      </c>
      <c r="AM14" s="589">
        <f>+AL14</f>
        <v>100</v>
      </c>
      <c r="AN14" s="587">
        <v>1</v>
      </c>
      <c r="AO14" s="588" t="str">
        <f>VLOOKUP(AN14,[15]BASE!A$48:$D$52,2,0)</f>
        <v>Rara vez</v>
      </c>
      <c r="AP14" s="587">
        <v>5</v>
      </c>
      <c r="AQ14" s="586" t="str">
        <f>VLOOKUP(AP14,[15]BASE!$A$56:$D$58,2,0)</f>
        <v xml:space="preserve">Moderado </v>
      </c>
      <c r="AR14" s="594" t="str">
        <f>CONCATENATE(AN14,AP14)</f>
        <v>15</v>
      </c>
      <c r="AS14" s="586">
        <f>AN14*AP14</f>
        <v>5</v>
      </c>
      <c r="AT14" s="585" t="str">
        <f>VLOOKUP(AS14,[15]BASE!$A$115:$B$125,2,0)</f>
        <v>BAJA</v>
      </c>
      <c r="AU14" s="586" t="str">
        <f>IF(AT14="baja","Asumir o Reducir el riesgo",IF(AT14="moderada","Reducir el riesgo",IF(AT14="Alta","Reducir el riesgo",IF(AT14="Extrema","Evitar, reducir, compartir o transferir el riesgo",0))))</f>
        <v>Asumir o Reducir el riesgo</v>
      </c>
      <c r="AV14" s="610"/>
      <c r="AW14" s="610" t="s">
        <v>1234</v>
      </c>
      <c r="AX14" s="594" t="s">
        <v>769</v>
      </c>
      <c r="AY14" s="739" t="s">
        <v>496</v>
      </c>
      <c r="AZ14" s="594" t="s">
        <v>1239</v>
      </c>
      <c r="BA14" s="738" t="s">
        <v>1237</v>
      </c>
      <c r="BB14" s="594" t="s">
        <v>1240</v>
      </c>
      <c r="BC14" s="586" t="s">
        <v>618</v>
      </c>
      <c r="BD14" s="612" t="s">
        <v>681</v>
      </c>
      <c r="BE14" s="577" t="s">
        <v>1373</v>
      </c>
      <c r="BF14" s="577"/>
      <c r="BG14" s="577"/>
      <c r="BH14" s="723">
        <v>1</v>
      </c>
      <c r="BI14" s="724" t="s">
        <v>1408</v>
      </c>
      <c r="BJ14" s="724" t="s">
        <v>1409</v>
      </c>
      <c r="BK14" s="722"/>
      <c r="BL14" s="689" t="s">
        <v>681</v>
      </c>
      <c r="BM14" s="581" t="s">
        <v>1538</v>
      </c>
      <c r="BN14" s="581"/>
    </row>
    <row r="15" spans="1:66" ht="139.5" customHeight="1" thickBot="1" x14ac:dyDescent="0.3">
      <c r="A15" s="1163"/>
      <c r="B15" s="1162"/>
      <c r="C15" s="894"/>
      <c r="D15" s="679" t="s">
        <v>885</v>
      </c>
      <c r="E15" s="679" t="s">
        <v>487</v>
      </c>
      <c r="F15" s="679" t="s">
        <v>488</v>
      </c>
      <c r="G15" s="683" t="s">
        <v>888</v>
      </c>
      <c r="H15" s="681" t="s">
        <v>497</v>
      </c>
      <c r="I15" s="594" t="s">
        <v>889</v>
      </c>
      <c r="J15" s="587" t="s">
        <v>41</v>
      </c>
      <c r="K15" s="594" t="s">
        <v>498</v>
      </c>
      <c r="L15" s="587">
        <v>1</v>
      </c>
      <c r="M15" s="588" t="str">
        <f>VLOOKUP(L15,[15]BASE!$A$47:$D$52,2,0)</f>
        <v>Rara vez</v>
      </c>
      <c r="N15" s="587">
        <v>20</v>
      </c>
      <c r="O15" s="586" t="str">
        <f>VLOOKUP(N15,[15]BASE!$A$56:$D$58,2,0)</f>
        <v>Catastrófico</v>
      </c>
      <c r="P15" s="594" t="str">
        <f>CONCATENATE(L15,N15)</f>
        <v>120</v>
      </c>
      <c r="Q15" s="586">
        <f>L15*N15</f>
        <v>20</v>
      </c>
      <c r="R15" s="585" t="str">
        <f>VLOOKUP(Q15,[15]BASE!$A$115:$B$129,2,0)</f>
        <v>MODERADA</v>
      </c>
      <c r="S15" s="604" t="s">
        <v>205</v>
      </c>
      <c r="T15" s="619" t="str">
        <f>IF(R15="baja","Asumir o Reducir el riesgo",IF(R15="moderada","Reducir el riesgo",IF(R15="Alta","Reducir el riesgo",IF(R15="Extrema","Evitar, reducir, compartir o transferir el riesgo",0))))</f>
        <v>Reducir el riesgo</v>
      </c>
      <c r="U15" s="601" t="s">
        <v>1241</v>
      </c>
      <c r="V15" s="593" t="s">
        <v>60</v>
      </c>
      <c r="W15" s="587" t="s">
        <v>59</v>
      </c>
      <c r="X15" s="175" t="s">
        <v>72</v>
      </c>
      <c r="Y15" s="601" t="s">
        <v>500</v>
      </c>
      <c r="Z15" s="590" t="s">
        <v>72</v>
      </c>
      <c r="AA15" s="601" t="s">
        <v>890</v>
      </c>
      <c r="AB15" s="591"/>
      <c r="AC15" s="591" t="s">
        <v>204</v>
      </c>
      <c r="AD15" s="590" t="s">
        <v>72</v>
      </c>
      <c r="AE15" s="601" t="s">
        <v>501</v>
      </c>
      <c r="AF15" s="590" t="s">
        <v>72</v>
      </c>
      <c r="AG15" s="592" t="s">
        <v>1242</v>
      </c>
      <c r="AH15" s="590" t="s">
        <v>72</v>
      </c>
      <c r="AI15" s="601" t="s">
        <v>503</v>
      </c>
      <c r="AJ15" s="589">
        <f t="shared" si="1"/>
        <v>100</v>
      </c>
      <c r="AK15" s="606">
        <v>1</v>
      </c>
      <c r="AL15" s="589">
        <f>AJ15*AK15</f>
        <v>100</v>
      </c>
      <c r="AM15" s="589">
        <f>+AL15</f>
        <v>100</v>
      </c>
      <c r="AN15" s="587">
        <v>1</v>
      </c>
      <c r="AO15" s="588" t="str">
        <f>VLOOKUP(AN15,[15]BASE!A$48:$D$52,2,0)</f>
        <v>Rara vez</v>
      </c>
      <c r="AP15" s="587">
        <v>5</v>
      </c>
      <c r="AQ15" s="586" t="str">
        <f>VLOOKUP(AP15,[15]BASE!$A$56:$D$58,2,0)</f>
        <v xml:space="preserve">Moderado </v>
      </c>
      <c r="AR15" s="594" t="str">
        <f>CONCATENATE(AN15,AP15)</f>
        <v>15</v>
      </c>
      <c r="AS15" s="586">
        <f>AN15*AP15</f>
        <v>5</v>
      </c>
      <c r="AT15" s="585" t="str">
        <f>VLOOKUP(AS15,[15]BASE!$A$115:$B$125,2,0)</f>
        <v>BAJA</v>
      </c>
      <c r="AU15" s="586" t="str">
        <f>IF(AT15="baja","Asumir o Reducir el riesgo",IF(AT15="moderada","Reducir el riesgo",IF(AT15="Alta","Reducir el riesgo",IF(AT15="Extrema","Evitar, reducir, compartir o transferir el riesgo",0))))</f>
        <v>Asumir o Reducir el riesgo</v>
      </c>
      <c r="AV15" s="601"/>
      <c r="AW15" s="601" t="s">
        <v>1241</v>
      </c>
      <c r="AX15" s="594" t="s">
        <v>769</v>
      </c>
      <c r="AY15" s="739" t="s">
        <v>496</v>
      </c>
      <c r="AZ15" s="609" t="s">
        <v>1160</v>
      </c>
      <c r="BA15" s="118" t="s">
        <v>1243</v>
      </c>
      <c r="BB15" s="594" t="s">
        <v>1244</v>
      </c>
      <c r="BC15" s="586"/>
      <c r="BD15" s="559" t="s">
        <v>681</v>
      </c>
      <c r="BE15" s="579" t="s">
        <v>1392</v>
      </c>
      <c r="BF15" s="577"/>
      <c r="BG15" s="577"/>
      <c r="BH15" s="721"/>
      <c r="BI15" s="724" t="s">
        <v>1485</v>
      </c>
      <c r="BJ15" s="724" t="s">
        <v>1410</v>
      </c>
      <c r="BK15" s="722"/>
      <c r="BL15" s="689" t="s">
        <v>669</v>
      </c>
      <c r="BM15" s="581"/>
      <c r="BN15" s="581" t="s">
        <v>1539</v>
      </c>
    </row>
    <row r="16" spans="1:66" s="575" customFormat="1" ht="385.5" customHeight="1" x14ac:dyDescent="0.25">
      <c r="A16" s="1163">
        <v>4</v>
      </c>
      <c r="B16" s="1162" t="s">
        <v>197</v>
      </c>
      <c r="C16" s="894" t="s">
        <v>391</v>
      </c>
      <c r="D16" s="679" t="s">
        <v>392</v>
      </c>
      <c r="E16" s="679" t="s">
        <v>807</v>
      </c>
      <c r="F16" s="679" t="s">
        <v>252</v>
      </c>
      <c r="G16" s="683" t="s">
        <v>952</v>
      </c>
      <c r="H16" s="681" t="s">
        <v>393</v>
      </c>
      <c r="I16" s="594" t="s">
        <v>808</v>
      </c>
      <c r="J16" s="587" t="s">
        <v>41</v>
      </c>
      <c r="K16" s="594" t="s">
        <v>809</v>
      </c>
      <c r="L16" s="587">
        <v>1</v>
      </c>
      <c r="M16" s="588" t="str">
        <f>VLOOKUP(L16,[10]BASE!$A$47:$D$52,2,0)</f>
        <v>Rara vez</v>
      </c>
      <c r="N16" s="587">
        <v>10</v>
      </c>
      <c r="O16" s="586" t="str">
        <f>VLOOKUP(N16,[10]BASE!$A$56:$D$58,2,0)</f>
        <v>Mayor</v>
      </c>
      <c r="P16" s="594" t="str">
        <f>CONCATENATE(L16,N16)</f>
        <v>110</v>
      </c>
      <c r="Q16" s="586">
        <f>L16*N16</f>
        <v>10</v>
      </c>
      <c r="R16" s="585" t="str">
        <f>VLOOKUP(Q16,[10]BASE!$A$115:$B$129,2,0)</f>
        <v>BAJA</v>
      </c>
      <c r="S16" s="640" t="s">
        <v>394</v>
      </c>
      <c r="T16" s="563" t="str">
        <f>IF(R16="baja","Asumir o Reducir el riesgo",IF(R16="moderada","Reducir el riesgo",IF(R16="Alta","Reducir el riesgo",IF(R16="Extrema","Evitar, reducir, compartir o transferir el riesgo",0))))</f>
        <v>Asumir o Reducir el riesgo</v>
      </c>
      <c r="U16" s="600" t="s">
        <v>395</v>
      </c>
      <c r="V16" s="593" t="s">
        <v>60</v>
      </c>
      <c r="W16" s="587" t="s">
        <v>59</v>
      </c>
      <c r="X16" s="590" t="s">
        <v>72</v>
      </c>
      <c r="Y16" s="592" t="s">
        <v>810</v>
      </c>
      <c r="Z16" s="590" t="s">
        <v>72</v>
      </c>
      <c r="AA16" s="592" t="s">
        <v>811</v>
      </c>
      <c r="AB16" s="591"/>
      <c r="AC16" s="591" t="s">
        <v>204</v>
      </c>
      <c r="AD16" s="590" t="s">
        <v>72</v>
      </c>
      <c r="AE16" s="607" t="s">
        <v>396</v>
      </c>
      <c r="AF16" s="590" t="s">
        <v>72</v>
      </c>
      <c r="AG16" s="592" t="s">
        <v>397</v>
      </c>
      <c r="AH16" s="590" t="s">
        <v>72</v>
      </c>
      <c r="AI16" s="592" t="s">
        <v>1297</v>
      </c>
      <c r="AJ16" s="589">
        <f t="shared" si="1"/>
        <v>100</v>
      </c>
      <c r="AK16" s="606">
        <v>1</v>
      </c>
      <c r="AL16" s="589">
        <f>AJ16*AK16</f>
        <v>100</v>
      </c>
      <c r="AM16" s="589">
        <f>+AL16</f>
        <v>100</v>
      </c>
      <c r="AN16" s="587">
        <v>1</v>
      </c>
      <c r="AO16" s="588" t="str">
        <f>VLOOKUP(AN16,[10]BASE!A$48:$D$52,2,0)</f>
        <v>Rara vez</v>
      </c>
      <c r="AP16" s="587">
        <v>5</v>
      </c>
      <c r="AQ16" s="586" t="str">
        <f>VLOOKUP(AP16,[10]BASE!$A$56:$D$58,2,0)</f>
        <v xml:space="preserve">Moderado </v>
      </c>
      <c r="AR16" s="594" t="str">
        <f>CONCATENATE(AN16,AP16)</f>
        <v>15</v>
      </c>
      <c r="AS16" s="586">
        <f>AN16*AP16</f>
        <v>5</v>
      </c>
      <c r="AT16" s="585" t="str">
        <f>VLOOKUP(AS16,[10]BASE!$A$115:$B$125,2,0)</f>
        <v>BAJA</v>
      </c>
      <c r="AU16" s="586" t="str">
        <f>IF(AT16="baja","Asumir o Reducir el riesgo",IF(AT16="moderada","Reducir el riesgo",IF(AT16="Alta","Reducir el riesgo",IF(AT16="Extrema","Evitar, reducir, compartir o transferir el riesgo",0))))</f>
        <v>Asumir o Reducir el riesgo</v>
      </c>
      <c r="AV16" s="601"/>
      <c r="AW16" s="601" t="s">
        <v>395</v>
      </c>
      <c r="AX16" s="585" t="s">
        <v>399</v>
      </c>
      <c r="AY16" s="735" t="s">
        <v>983</v>
      </c>
      <c r="AZ16" s="605" t="s">
        <v>1256</v>
      </c>
      <c r="BA16" s="738" t="s">
        <v>397</v>
      </c>
      <c r="BB16" s="594" t="s">
        <v>401</v>
      </c>
      <c r="BC16" s="586"/>
      <c r="BD16" s="612" t="s">
        <v>681</v>
      </c>
      <c r="BE16" s="580" t="s">
        <v>1182</v>
      </c>
      <c r="BF16" s="577"/>
      <c r="BG16" s="577"/>
      <c r="BH16" s="721">
        <v>7</v>
      </c>
      <c r="BI16" s="742" t="s">
        <v>1469</v>
      </c>
      <c r="BJ16" s="724" t="s">
        <v>1471</v>
      </c>
      <c r="BK16" s="722"/>
      <c r="BL16" s="689" t="s">
        <v>681</v>
      </c>
      <c r="BM16" s="581" t="s">
        <v>1501</v>
      </c>
      <c r="BN16" s="581"/>
    </row>
    <row r="17" spans="1:66" ht="305.25" customHeight="1" x14ac:dyDescent="0.25">
      <c r="A17" s="1163"/>
      <c r="B17" s="1162"/>
      <c r="C17" s="894"/>
      <c r="D17" s="788" t="s">
        <v>45</v>
      </c>
      <c r="E17" s="788" t="s">
        <v>402</v>
      </c>
      <c r="F17" s="788" t="s">
        <v>252</v>
      </c>
      <c r="G17" s="894" t="s">
        <v>817</v>
      </c>
      <c r="H17" s="855" t="s">
        <v>403</v>
      </c>
      <c r="I17" s="843" t="s">
        <v>818</v>
      </c>
      <c r="J17" s="799" t="s">
        <v>41</v>
      </c>
      <c r="K17" s="843" t="s">
        <v>404</v>
      </c>
      <c r="L17" s="799">
        <v>1</v>
      </c>
      <c r="M17" s="801" t="str">
        <f>VLOOKUP(L17,[10]BASE!$A$47:$D$52,2,0)</f>
        <v>Rara vez</v>
      </c>
      <c r="N17" s="799">
        <v>20</v>
      </c>
      <c r="O17" s="791" t="str">
        <f>VLOOKUP(N17,[10]BASE!$A$56:$D$58,2,0)</f>
        <v>Catastrófico</v>
      </c>
      <c r="P17" s="843" t="str">
        <f>CONCATENATE(L17,N17)</f>
        <v>120</v>
      </c>
      <c r="Q17" s="791">
        <f>L17*N17</f>
        <v>20</v>
      </c>
      <c r="R17" s="788" t="str">
        <f>VLOOKUP(Q17,[10]BASE!$A$115:$B$129,2,0)</f>
        <v>MODERADA</v>
      </c>
      <c r="S17" s="916" t="s">
        <v>205</v>
      </c>
      <c r="T17" s="1172" t="str">
        <f>IF(R17="baja","Asumir o Reducir el riesgo",IF(R17="moderada","Reducir el riesgo",IF(R17="Alta","Reducir el riesgo",IF(R17="Extrema","Evitar, reducir, compartir o transferir el riesgo",0))))</f>
        <v>Reducir el riesgo</v>
      </c>
      <c r="U17" s="601" t="s">
        <v>405</v>
      </c>
      <c r="V17" s="593" t="s">
        <v>58</v>
      </c>
      <c r="W17" s="587" t="s">
        <v>62</v>
      </c>
      <c r="X17" s="175" t="s">
        <v>72</v>
      </c>
      <c r="Y17" s="592" t="s">
        <v>406</v>
      </c>
      <c r="Z17" s="590" t="s">
        <v>72</v>
      </c>
      <c r="AA17" s="592" t="s">
        <v>811</v>
      </c>
      <c r="AB17" s="591"/>
      <c r="AC17" s="591" t="s">
        <v>204</v>
      </c>
      <c r="AD17" s="590" t="s">
        <v>72</v>
      </c>
      <c r="AE17" s="600" t="s">
        <v>407</v>
      </c>
      <c r="AF17" s="590" t="s">
        <v>72</v>
      </c>
      <c r="AG17" s="592" t="s">
        <v>408</v>
      </c>
      <c r="AH17" s="590" t="s">
        <v>72</v>
      </c>
      <c r="AI17" s="592" t="s">
        <v>819</v>
      </c>
      <c r="AJ17" s="589">
        <f t="shared" si="1"/>
        <v>100</v>
      </c>
      <c r="AK17" s="606">
        <v>0.7</v>
      </c>
      <c r="AL17" s="589">
        <f>AJ17*AK17</f>
        <v>70</v>
      </c>
      <c r="AM17" s="813">
        <f>+AL17+AL18</f>
        <v>100</v>
      </c>
      <c r="AN17" s="799">
        <v>1</v>
      </c>
      <c r="AO17" s="801" t="s">
        <v>128</v>
      </c>
      <c r="AP17" s="799">
        <v>5</v>
      </c>
      <c r="AQ17" s="791" t="s">
        <v>144</v>
      </c>
      <c r="AR17" s="594" t="str">
        <f>CONCATENATE(AN17,AP17)</f>
        <v>15</v>
      </c>
      <c r="AS17" s="791">
        <v>5</v>
      </c>
      <c r="AT17" s="788" t="s">
        <v>48</v>
      </c>
      <c r="AU17" s="791" t="str">
        <f>IF(AT17="baja","Asumir o Reducir el riesgo",IF(AT17="moderada","Reducir el riesgo",IF(AT17="Alta","Reducir el riesgo",IF(AT17="Extrema","Evitar, reducir, compartir o transferir el riesgo",0))))</f>
        <v>Asumir o Reducir el riesgo</v>
      </c>
      <c r="AV17" s="601"/>
      <c r="AW17" s="601" t="s">
        <v>405</v>
      </c>
      <c r="AX17" s="585" t="s">
        <v>399</v>
      </c>
      <c r="AY17" s="735" t="s">
        <v>983</v>
      </c>
      <c r="AZ17" s="605" t="s">
        <v>303</v>
      </c>
      <c r="BA17" s="738" t="s">
        <v>408</v>
      </c>
      <c r="BB17" s="594" t="s">
        <v>409</v>
      </c>
      <c r="BC17" s="586"/>
      <c r="BD17" s="612" t="s">
        <v>681</v>
      </c>
      <c r="BE17" s="580" t="s">
        <v>1182</v>
      </c>
      <c r="BF17" s="577"/>
      <c r="BG17" s="577"/>
      <c r="BH17" s="721">
        <v>7</v>
      </c>
      <c r="BI17" s="742" t="s">
        <v>1469</v>
      </c>
      <c r="BJ17" s="724" t="s">
        <v>1471</v>
      </c>
      <c r="BK17" s="722"/>
      <c r="BL17" s="689" t="s">
        <v>681</v>
      </c>
      <c r="BM17" s="581" t="s">
        <v>1501</v>
      </c>
      <c r="BN17" s="581"/>
    </row>
    <row r="18" spans="1:66" ht="171.75" customHeight="1" x14ac:dyDescent="0.25">
      <c r="A18" s="1163"/>
      <c r="B18" s="1162"/>
      <c r="C18" s="894"/>
      <c r="D18" s="788"/>
      <c r="E18" s="788"/>
      <c r="F18" s="788"/>
      <c r="G18" s="894"/>
      <c r="H18" s="855"/>
      <c r="I18" s="843"/>
      <c r="J18" s="799"/>
      <c r="K18" s="843"/>
      <c r="L18" s="799"/>
      <c r="M18" s="801"/>
      <c r="N18" s="799"/>
      <c r="O18" s="791"/>
      <c r="P18" s="843"/>
      <c r="Q18" s="791"/>
      <c r="R18" s="788"/>
      <c r="S18" s="916"/>
      <c r="T18" s="1172"/>
      <c r="U18" s="603" t="s">
        <v>823</v>
      </c>
      <c r="V18" s="593" t="s">
        <v>58</v>
      </c>
      <c r="W18" s="593" t="s">
        <v>59</v>
      </c>
      <c r="X18" s="119" t="s">
        <v>72</v>
      </c>
      <c r="Y18" s="607" t="s">
        <v>410</v>
      </c>
      <c r="Z18" s="591" t="s">
        <v>72</v>
      </c>
      <c r="AA18" s="607" t="s">
        <v>811</v>
      </c>
      <c r="AB18" s="591"/>
      <c r="AC18" s="591" t="s">
        <v>204</v>
      </c>
      <c r="AD18" s="591" t="s">
        <v>72</v>
      </c>
      <c r="AE18" s="600" t="s">
        <v>824</v>
      </c>
      <c r="AF18" s="590" t="s">
        <v>72</v>
      </c>
      <c r="AG18" s="592" t="s">
        <v>411</v>
      </c>
      <c r="AH18" s="590" t="s">
        <v>72</v>
      </c>
      <c r="AI18" s="592" t="s">
        <v>412</v>
      </c>
      <c r="AJ18" s="589">
        <f t="shared" si="1"/>
        <v>100</v>
      </c>
      <c r="AK18" s="606">
        <v>0.3</v>
      </c>
      <c r="AL18" s="589">
        <f>AJ18*AK18</f>
        <v>30</v>
      </c>
      <c r="AM18" s="813"/>
      <c r="AN18" s="799"/>
      <c r="AO18" s="801"/>
      <c r="AP18" s="799"/>
      <c r="AQ18" s="791"/>
      <c r="AR18" s="594"/>
      <c r="AS18" s="791"/>
      <c r="AT18" s="788"/>
      <c r="AU18" s="791"/>
      <c r="AV18" s="603"/>
      <c r="AW18" s="603" t="s">
        <v>823</v>
      </c>
      <c r="AX18" s="585" t="s">
        <v>399</v>
      </c>
      <c r="AY18" s="735" t="s">
        <v>983</v>
      </c>
      <c r="AZ18" s="605" t="s">
        <v>413</v>
      </c>
      <c r="BA18" s="738" t="s">
        <v>411</v>
      </c>
      <c r="BB18" s="594" t="s">
        <v>414</v>
      </c>
      <c r="BC18" s="586"/>
      <c r="BD18" s="612" t="s">
        <v>681</v>
      </c>
      <c r="BE18" s="580" t="s">
        <v>1306</v>
      </c>
      <c r="BF18" s="577"/>
      <c r="BG18" s="577"/>
      <c r="BH18" s="721"/>
      <c r="BI18" s="742" t="s">
        <v>1470</v>
      </c>
      <c r="BJ18" s="724" t="s">
        <v>1471</v>
      </c>
      <c r="BK18" s="722"/>
      <c r="BL18" s="689" t="s">
        <v>669</v>
      </c>
      <c r="BM18" s="581"/>
      <c r="BN18" s="581"/>
    </row>
    <row r="19" spans="1:66" s="576" customFormat="1" ht="264" customHeight="1" thickBot="1" x14ac:dyDescent="0.3">
      <c r="A19" s="1163"/>
      <c r="B19" s="1162"/>
      <c r="C19" s="894"/>
      <c r="D19" s="679" t="s">
        <v>392</v>
      </c>
      <c r="E19" s="679" t="s">
        <v>827</v>
      </c>
      <c r="F19" s="679" t="s">
        <v>15</v>
      </c>
      <c r="G19" s="683" t="s">
        <v>417</v>
      </c>
      <c r="H19" s="681" t="s">
        <v>418</v>
      </c>
      <c r="I19" s="594" t="s">
        <v>419</v>
      </c>
      <c r="J19" s="587" t="s">
        <v>41</v>
      </c>
      <c r="K19" s="594" t="s">
        <v>828</v>
      </c>
      <c r="L19" s="587">
        <v>1</v>
      </c>
      <c r="M19" s="588" t="str">
        <f>VLOOKUP(L19,[10]BASE!$A$47:$D$52,2,0)</f>
        <v>Rara vez</v>
      </c>
      <c r="N19" s="587">
        <v>20</v>
      </c>
      <c r="O19" s="586" t="str">
        <f>VLOOKUP(N19,[10]BASE!$A$56:$D$58,2,0)</f>
        <v>Catastrófico</v>
      </c>
      <c r="P19" s="594" t="str">
        <f>CONCATENATE(L19,N19)</f>
        <v>120</v>
      </c>
      <c r="Q19" s="586">
        <f>L19*N19</f>
        <v>20</v>
      </c>
      <c r="R19" s="585" t="str">
        <f>VLOOKUP(Q19,[10]BASE!$A$115:$B$129,2,0)</f>
        <v>MODERADA</v>
      </c>
      <c r="S19" s="640" t="s">
        <v>420</v>
      </c>
      <c r="T19" s="563" t="str">
        <f>IF(R19="baja","Asumir o Reducir el riesgo",IF(R19="moderada","Reducir el riesgo",IF(R19="Alta","Reducir el riesgo",IF(R19="Extrema","Evitar, reducir, compartir o transferir el riesgo",0))))</f>
        <v>Reducir el riesgo</v>
      </c>
      <c r="U19" s="601" t="s">
        <v>421</v>
      </c>
      <c r="V19" s="593" t="s">
        <v>60</v>
      </c>
      <c r="W19" s="587" t="s">
        <v>59</v>
      </c>
      <c r="X19" s="175" t="s">
        <v>72</v>
      </c>
      <c r="Y19" s="592" t="s">
        <v>406</v>
      </c>
      <c r="Z19" s="590" t="s">
        <v>72</v>
      </c>
      <c r="AA19" s="592" t="s">
        <v>811</v>
      </c>
      <c r="AB19" s="591"/>
      <c r="AC19" s="591" t="s">
        <v>204</v>
      </c>
      <c r="AD19" s="591" t="s">
        <v>72</v>
      </c>
      <c r="AE19" s="607" t="s">
        <v>422</v>
      </c>
      <c r="AF19" s="590" t="s">
        <v>72</v>
      </c>
      <c r="AG19" s="601" t="s">
        <v>423</v>
      </c>
      <c r="AH19" s="590" t="s">
        <v>72</v>
      </c>
      <c r="AI19" s="592" t="s">
        <v>424</v>
      </c>
      <c r="AJ19" s="589">
        <f t="shared" si="1"/>
        <v>100</v>
      </c>
      <c r="AK19" s="606">
        <v>1</v>
      </c>
      <c r="AL19" s="589">
        <f>+AK19*AJ19</f>
        <v>100</v>
      </c>
      <c r="AM19" s="589">
        <f>+AL19</f>
        <v>100</v>
      </c>
      <c r="AN19" s="587">
        <v>1</v>
      </c>
      <c r="AO19" s="588" t="str">
        <f>VLOOKUP(AN19,[10]BASE!A$48:$D$52,2,0)</f>
        <v>Rara vez</v>
      </c>
      <c r="AP19" s="587">
        <v>5</v>
      </c>
      <c r="AQ19" s="586" t="str">
        <f>VLOOKUP(AP19,[10]BASE!$A$56:$D$58,2,0)</f>
        <v xml:space="preserve">Moderado </v>
      </c>
      <c r="AR19" s="594" t="str">
        <f>CONCATENATE(AN19,AP19)</f>
        <v>15</v>
      </c>
      <c r="AS19" s="586">
        <f>AN19*AP19</f>
        <v>5</v>
      </c>
      <c r="AT19" s="585" t="str">
        <f>VLOOKUP(AS19,[10]BASE!$A$115:$B$125,2,0)</f>
        <v>BAJA</v>
      </c>
      <c r="AU19" s="586" t="str">
        <f>IF(AT19="baja","Asumir o Reducir el riesgo",IF(AT19="moderada","Reducir el riesgo",IF(AT19="Alta","Reducir el riesgo",IF(AT19="Extrema","Evitar, reducir, compartir o transferir el riesgo",0))))</f>
        <v>Asumir o Reducir el riesgo</v>
      </c>
      <c r="AV19" s="601"/>
      <c r="AW19" s="601" t="s">
        <v>421</v>
      </c>
      <c r="AX19" s="585" t="s">
        <v>399</v>
      </c>
      <c r="AY19" s="735" t="s">
        <v>983</v>
      </c>
      <c r="AZ19" s="605" t="s">
        <v>1256</v>
      </c>
      <c r="BA19" s="736" t="s">
        <v>423</v>
      </c>
      <c r="BB19" s="594" t="s">
        <v>425</v>
      </c>
      <c r="BC19" s="586"/>
      <c r="BD19" s="612" t="s">
        <v>681</v>
      </c>
      <c r="BE19" s="580" t="s">
        <v>1182</v>
      </c>
      <c r="BF19" s="577"/>
      <c r="BG19" s="577"/>
      <c r="BH19" s="721">
        <v>7</v>
      </c>
      <c r="BI19" s="742" t="s">
        <v>1469</v>
      </c>
      <c r="BJ19" s="724" t="s">
        <v>1471</v>
      </c>
      <c r="BK19" s="722"/>
      <c r="BL19" s="689" t="s">
        <v>681</v>
      </c>
      <c r="BM19" s="581" t="s">
        <v>1501</v>
      </c>
      <c r="BN19" s="581"/>
    </row>
    <row r="20" spans="1:66" ht="125.25" customHeight="1" x14ac:dyDescent="0.25">
      <c r="A20" s="1163">
        <v>5</v>
      </c>
      <c r="B20" s="1162" t="s">
        <v>459</v>
      </c>
      <c r="C20" s="788" t="s">
        <v>460</v>
      </c>
      <c r="D20" s="1176" t="s">
        <v>15</v>
      </c>
      <c r="E20" s="788" t="s">
        <v>1155</v>
      </c>
      <c r="F20" s="788" t="s">
        <v>462</v>
      </c>
      <c r="G20" s="894" t="s">
        <v>745</v>
      </c>
      <c r="H20" s="855" t="s">
        <v>1139</v>
      </c>
      <c r="I20" s="843" t="s">
        <v>1275</v>
      </c>
      <c r="J20" s="799" t="s">
        <v>41</v>
      </c>
      <c r="K20" s="843" t="s">
        <v>1276</v>
      </c>
      <c r="L20" s="799">
        <v>1</v>
      </c>
      <c r="M20" s="801" t="s">
        <v>128</v>
      </c>
      <c r="N20" s="799">
        <v>20</v>
      </c>
      <c r="O20" s="791" t="s">
        <v>146</v>
      </c>
      <c r="P20" s="594"/>
      <c r="Q20" s="802">
        <v>20</v>
      </c>
      <c r="R20" s="788" t="s">
        <v>49</v>
      </c>
      <c r="S20" s="840" t="s">
        <v>45</v>
      </c>
      <c r="T20" s="1172" t="str">
        <f>IF(R20="baja","Asumir o Reducir el riesgo",IF(R20="moderada","Reducir el riesgo",IF(R20="Alta","Reducir el riesgo",IF(R20="Extrema","Evitar, reducir, compartir o transferir el riesgo",0))))</f>
        <v>Reducir el riesgo</v>
      </c>
      <c r="U20" s="1043" t="s">
        <v>1140</v>
      </c>
      <c r="V20" s="840" t="s">
        <v>58</v>
      </c>
      <c r="W20" s="799" t="s">
        <v>59</v>
      </c>
      <c r="X20" s="830" t="s">
        <v>72</v>
      </c>
      <c r="Y20" s="837" t="s">
        <v>466</v>
      </c>
      <c r="Z20" s="830" t="s">
        <v>72</v>
      </c>
      <c r="AA20" s="1177" t="s">
        <v>1320</v>
      </c>
      <c r="AB20" s="832" t="s">
        <v>204</v>
      </c>
      <c r="AC20" s="832"/>
      <c r="AD20" s="830" t="s">
        <v>72</v>
      </c>
      <c r="AE20" s="927" t="s">
        <v>1318</v>
      </c>
      <c r="AF20" s="1217" t="s">
        <v>72</v>
      </c>
      <c r="AG20" s="837" t="s">
        <v>1323</v>
      </c>
      <c r="AH20" s="1217" t="s">
        <v>72</v>
      </c>
      <c r="AI20" s="894" t="s">
        <v>1319</v>
      </c>
      <c r="AJ20" s="1175">
        <f t="shared" si="1"/>
        <v>100</v>
      </c>
      <c r="AK20" s="1081">
        <v>1</v>
      </c>
      <c r="AL20" s="1079">
        <f>+AJ20*AK20</f>
        <v>100</v>
      </c>
      <c r="AM20" s="1079">
        <v>100</v>
      </c>
      <c r="AN20" s="799">
        <v>1</v>
      </c>
      <c r="AO20" s="801" t="s">
        <v>128</v>
      </c>
      <c r="AP20" s="799">
        <v>20</v>
      </c>
      <c r="AQ20" s="791" t="s">
        <v>146</v>
      </c>
      <c r="AR20" s="615" t="str">
        <f>CONCATENATE(AN20,AP20)</f>
        <v>120</v>
      </c>
      <c r="AS20" s="802">
        <v>20</v>
      </c>
      <c r="AT20" s="788" t="s">
        <v>49</v>
      </c>
      <c r="AU20" s="791" t="str">
        <f>IF(AT20="baja","Asumir o Reducir el riesgo",IF(AT20="moderada","Reducir el riesgo",IF(AT20="Alta","Reducir el riesgo",IF(AT20="Extrema","Evitar, reducir, compartir o transferir el riesgo",0))))</f>
        <v>Reducir el riesgo</v>
      </c>
      <c r="AV20" s="655" t="s">
        <v>550</v>
      </c>
      <c r="AW20" s="611"/>
      <c r="AX20" s="585" t="s">
        <v>1380</v>
      </c>
      <c r="AY20" s="559" t="s">
        <v>1141</v>
      </c>
      <c r="AZ20" s="605" t="s">
        <v>552</v>
      </c>
      <c r="BA20" s="738" t="s">
        <v>468</v>
      </c>
      <c r="BB20" s="585" t="s">
        <v>549</v>
      </c>
      <c r="BC20" s="586"/>
      <c r="BD20" s="559" t="s">
        <v>681</v>
      </c>
      <c r="BE20" s="578" t="s">
        <v>1349</v>
      </c>
      <c r="BF20" s="577"/>
      <c r="BG20" s="577"/>
      <c r="BH20" s="728">
        <f>960/1083</f>
        <v>0.88642659279778391</v>
      </c>
      <c r="BI20" s="724" t="s">
        <v>1451</v>
      </c>
      <c r="BJ20" s="724" t="s">
        <v>1413</v>
      </c>
      <c r="BK20" s="722"/>
      <c r="BL20" s="689" t="s">
        <v>681</v>
      </c>
      <c r="BM20" s="581" t="s">
        <v>1498</v>
      </c>
      <c r="BN20" s="581"/>
    </row>
    <row r="21" spans="1:66" ht="135" customHeight="1" x14ac:dyDescent="0.25">
      <c r="A21" s="1163"/>
      <c r="B21" s="1162"/>
      <c r="C21" s="788"/>
      <c r="D21" s="1176"/>
      <c r="E21" s="788"/>
      <c r="F21" s="788"/>
      <c r="G21" s="894"/>
      <c r="H21" s="855"/>
      <c r="I21" s="843"/>
      <c r="J21" s="799"/>
      <c r="K21" s="843"/>
      <c r="L21" s="799"/>
      <c r="M21" s="801"/>
      <c r="N21" s="799"/>
      <c r="O21" s="791"/>
      <c r="P21" s="594"/>
      <c r="Q21" s="1139"/>
      <c r="R21" s="788"/>
      <c r="S21" s="840"/>
      <c r="T21" s="1172"/>
      <c r="U21" s="1043"/>
      <c r="V21" s="840"/>
      <c r="W21" s="799"/>
      <c r="X21" s="830"/>
      <c r="Y21" s="837"/>
      <c r="Z21" s="830"/>
      <c r="AA21" s="1177"/>
      <c r="AB21" s="832"/>
      <c r="AC21" s="832"/>
      <c r="AD21" s="830"/>
      <c r="AE21" s="927"/>
      <c r="AF21" s="1217"/>
      <c r="AG21" s="837"/>
      <c r="AH21" s="1217"/>
      <c r="AI21" s="894"/>
      <c r="AJ21" s="1175"/>
      <c r="AK21" s="1081"/>
      <c r="AL21" s="1079"/>
      <c r="AM21" s="1079"/>
      <c r="AN21" s="799"/>
      <c r="AO21" s="801"/>
      <c r="AP21" s="799"/>
      <c r="AQ21" s="791"/>
      <c r="AR21" s="594"/>
      <c r="AS21" s="1139"/>
      <c r="AT21" s="788"/>
      <c r="AU21" s="791"/>
      <c r="AV21" s="656" t="s">
        <v>551</v>
      </c>
      <c r="AW21" s="611"/>
      <c r="AX21" s="585" t="s">
        <v>1380</v>
      </c>
      <c r="AY21" s="559" t="s">
        <v>1141</v>
      </c>
      <c r="AZ21" s="605" t="s">
        <v>310</v>
      </c>
      <c r="BA21" s="678" t="s">
        <v>475</v>
      </c>
      <c r="BB21" s="585" t="s">
        <v>554</v>
      </c>
      <c r="BC21" s="586"/>
      <c r="BD21" s="612" t="s">
        <v>1257</v>
      </c>
      <c r="BE21" s="577" t="s">
        <v>1354</v>
      </c>
      <c r="BF21" s="577"/>
      <c r="BG21" s="577"/>
      <c r="BH21" s="721">
        <v>2</v>
      </c>
      <c r="BI21" s="724" t="s">
        <v>1452</v>
      </c>
      <c r="BJ21" s="724" t="s">
        <v>1453</v>
      </c>
      <c r="BK21" s="722"/>
      <c r="BL21" s="689" t="s">
        <v>681</v>
      </c>
      <c r="BM21" s="581" t="s">
        <v>1540</v>
      </c>
      <c r="BN21" s="581"/>
    </row>
    <row r="22" spans="1:66" ht="156.75" customHeight="1" x14ac:dyDescent="0.25">
      <c r="A22" s="1163"/>
      <c r="B22" s="1162"/>
      <c r="C22" s="788"/>
      <c r="D22" s="1176"/>
      <c r="E22" s="788"/>
      <c r="F22" s="788"/>
      <c r="G22" s="894"/>
      <c r="H22" s="855"/>
      <c r="I22" s="843"/>
      <c r="J22" s="799"/>
      <c r="K22" s="843"/>
      <c r="L22" s="799"/>
      <c r="M22" s="801"/>
      <c r="N22" s="799"/>
      <c r="O22" s="791"/>
      <c r="P22" s="594"/>
      <c r="Q22" s="838"/>
      <c r="R22" s="788"/>
      <c r="S22" s="840"/>
      <c r="T22" s="1172"/>
      <c r="U22" s="1043"/>
      <c r="V22" s="840"/>
      <c r="W22" s="799"/>
      <c r="X22" s="830"/>
      <c r="Y22" s="837"/>
      <c r="Z22" s="830"/>
      <c r="AA22" s="1177"/>
      <c r="AB22" s="832"/>
      <c r="AC22" s="832"/>
      <c r="AD22" s="830"/>
      <c r="AE22" s="927"/>
      <c r="AF22" s="1217"/>
      <c r="AG22" s="837"/>
      <c r="AH22" s="1217"/>
      <c r="AI22" s="894"/>
      <c r="AJ22" s="1175"/>
      <c r="AK22" s="1081"/>
      <c r="AL22" s="1079"/>
      <c r="AM22" s="1079"/>
      <c r="AN22" s="799"/>
      <c r="AO22" s="801"/>
      <c r="AP22" s="799"/>
      <c r="AQ22" s="791"/>
      <c r="AR22" s="594"/>
      <c r="AS22" s="838"/>
      <c r="AT22" s="788"/>
      <c r="AU22" s="791"/>
      <c r="AV22" s="611"/>
      <c r="AW22" s="611" t="s">
        <v>1140</v>
      </c>
      <c r="AX22" s="585" t="s">
        <v>1380</v>
      </c>
      <c r="AY22" s="559" t="s">
        <v>1141</v>
      </c>
      <c r="AZ22" s="605" t="s">
        <v>1142</v>
      </c>
      <c r="BA22" s="737" t="s">
        <v>1143</v>
      </c>
      <c r="BB22" s="585" t="s">
        <v>1144</v>
      </c>
      <c r="BC22" s="586"/>
      <c r="BD22" s="559" t="s">
        <v>681</v>
      </c>
      <c r="BE22" s="578" t="s">
        <v>1301</v>
      </c>
      <c r="BF22" s="577"/>
      <c r="BG22" s="577"/>
      <c r="BH22" s="728">
        <f>1063/1083</f>
        <v>0.98153277931671279</v>
      </c>
      <c r="BI22" s="724" t="s">
        <v>1454</v>
      </c>
      <c r="BJ22" s="724" t="s">
        <v>1455</v>
      </c>
      <c r="BK22" s="722"/>
      <c r="BL22" s="689" t="s">
        <v>681</v>
      </c>
      <c r="BM22" s="581" t="s">
        <v>1522</v>
      </c>
      <c r="BN22" s="581"/>
    </row>
    <row r="23" spans="1:66" ht="164.25" customHeight="1" x14ac:dyDescent="0.25">
      <c r="A23" s="1163"/>
      <c r="B23" s="1162"/>
      <c r="C23" s="788"/>
      <c r="D23" s="686" t="s">
        <v>15</v>
      </c>
      <c r="E23" s="679" t="s">
        <v>1155</v>
      </c>
      <c r="F23" s="679" t="s">
        <v>462</v>
      </c>
      <c r="G23" s="683" t="s">
        <v>745</v>
      </c>
      <c r="H23" s="681" t="s">
        <v>1145</v>
      </c>
      <c r="I23" s="594" t="s">
        <v>1277</v>
      </c>
      <c r="J23" s="587" t="s">
        <v>41</v>
      </c>
      <c r="K23" s="560" t="s">
        <v>746</v>
      </c>
      <c r="L23" s="587">
        <v>1</v>
      </c>
      <c r="M23" s="588" t="s">
        <v>128</v>
      </c>
      <c r="N23" s="587">
        <v>20</v>
      </c>
      <c r="O23" s="586" t="s">
        <v>146</v>
      </c>
      <c r="P23" s="594"/>
      <c r="Q23" s="586">
        <v>20</v>
      </c>
      <c r="R23" s="585" t="s">
        <v>49</v>
      </c>
      <c r="S23" s="593" t="s">
        <v>45</v>
      </c>
      <c r="T23" s="563" t="str">
        <f>IF(R23="baja","Asumir o Reducir el riesgo",IF(R23="moderada","Reducir el riesgo",IF(R23="Alta","Reducir el riesgo",IF(R23="Extrema","Evitar, reducir, compartir o transferir el riesgo",0))))</f>
        <v>Reducir el riesgo</v>
      </c>
      <c r="U23" s="611" t="s">
        <v>1146</v>
      </c>
      <c r="V23" s="593" t="s">
        <v>60</v>
      </c>
      <c r="W23" s="587" t="s">
        <v>62</v>
      </c>
      <c r="X23" s="590" t="s">
        <v>72</v>
      </c>
      <c r="Y23" s="592" t="s">
        <v>466</v>
      </c>
      <c r="Z23" s="590" t="s">
        <v>72</v>
      </c>
      <c r="AA23" s="664" t="s">
        <v>1147</v>
      </c>
      <c r="AB23" s="591"/>
      <c r="AC23" s="591" t="s">
        <v>204</v>
      </c>
      <c r="AD23" s="590" t="s">
        <v>72</v>
      </c>
      <c r="AE23" s="592" t="s">
        <v>1148</v>
      </c>
      <c r="AF23" s="590" t="s">
        <v>72</v>
      </c>
      <c r="AG23" s="592" t="s">
        <v>1149</v>
      </c>
      <c r="AH23" s="590" t="s">
        <v>72</v>
      </c>
      <c r="AI23" s="600" t="s">
        <v>1150</v>
      </c>
      <c r="AJ23" s="626">
        <f>SUM(IF(X23="SI",15,0),IF(Z23="SI",5,0),IF(AB23="X",25,0),IF(AC23="X",25,0),IF(AD23="SI",15,0),IF(AF23="SI",10,0),IF(AH23="SI",30,0))</f>
        <v>100</v>
      </c>
      <c r="AK23" s="614">
        <v>1</v>
      </c>
      <c r="AL23" s="613">
        <v>100</v>
      </c>
      <c r="AM23" s="613">
        <f>+AK23*AL23</f>
        <v>100</v>
      </c>
      <c r="AN23" s="587">
        <v>1</v>
      </c>
      <c r="AO23" s="588" t="s">
        <v>128</v>
      </c>
      <c r="AP23" s="587">
        <v>5</v>
      </c>
      <c r="AQ23" s="586" t="s">
        <v>144</v>
      </c>
      <c r="AR23" s="594"/>
      <c r="AS23" s="586">
        <v>5</v>
      </c>
      <c r="AT23" s="585" t="s">
        <v>48</v>
      </c>
      <c r="AU23" s="586" t="str">
        <f>IF(AT23="baja","Asumir o Reducir el riesgo",IF(AT23="moderada","Reducir el riesgo",IF(AT23="Alta","Reducir el riesgo",IF(AT23="Extrema","Evitar, reducir, compartir o transferir el riesgo",0))))</f>
        <v>Asumir o Reducir el riesgo</v>
      </c>
      <c r="AV23" s="611"/>
      <c r="AW23" s="611" t="s">
        <v>1146</v>
      </c>
      <c r="AX23" s="585" t="s">
        <v>1380</v>
      </c>
      <c r="AY23" s="559" t="s">
        <v>1141</v>
      </c>
      <c r="AZ23" s="605" t="s">
        <v>1142</v>
      </c>
      <c r="BA23" s="737" t="s">
        <v>1149</v>
      </c>
      <c r="BB23" s="585" t="s">
        <v>1151</v>
      </c>
      <c r="BC23" s="586"/>
      <c r="BD23" s="559" t="s">
        <v>681</v>
      </c>
      <c r="BE23" s="579" t="s">
        <v>1343</v>
      </c>
      <c r="BF23" s="577"/>
      <c r="BG23" s="577"/>
      <c r="BH23" s="721">
        <v>1254</v>
      </c>
      <c r="BI23" s="724" t="s">
        <v>1456</v>
      </c>
      <c r="BJ23" s="724" t="s">
        <v>1413</v>
      </c>
      <c r="BK23" s="722"/>
      <c r="BL23" s="689" t="s">
        <v>681</v>
      </c>
      <c r="BM23" s="581" t="s">
        <v>1541</v>
      </c>
      <c r="BN23" s="581"/>
    </row>
    <row r="24" spans="1:66" ht="132.75" customHeight="1" x14ac:dyDescent="0.25">
      <c r="A24" s="1163"/>
      <c r="B24" s="1162"/>
      <c r="C24" s="788"/>
      <c r="D24" s="686" t="s">
        <v>15</v>
      </c>
      <c r="E24" s="679" t="s">
        <v>1155</v>
      </c>
      <c r="F24" s="679" t="s">
        <v>462</v>
      </c>
      <c r="G24" s="683" t="s">
        <v>745</v>
      </c>
      <c r="H24" s="681" t="s">
        <v>1152</v>
      </c>
      <c r="I24" s="594" t="s">
        <v>1278</v>
      </c>
      <c r="J24" s="587" t="s">
        <v>41</v>
      </c>
      <c r="K24" s="560" t="s">
        <v>746</v>
      </c>
      <c r="L24" s="587">
        <v>1</v>
      </c>
      <c r="M24" s="588" t="s">
        <v>128</v>
      </c>
      <c r="N24" s="587">
        <v>20</v>
      </c>
      <c r="O24" s="586" t="s">
        <v>146</v>
      </c>
      <c r="P24" s="594"/>
      <c r="Q24" s="586">
        <v>20</v>
      </c>
      <c r="R24" s="585" t="s">
        <v>49</v>
      </c>
      <c r="S24" s="593" t="s">
        <v>45</v>
      </c>
      <c r="T24" s="563" t="str">
        <f>IF(R24="baja","Asumir o Reducir el riesgo",IF(R24="moderada","Reducir el riesgo",IF(R24="Alta","Reducir el riesgo",IF(R24="Extrema","Evitar, reducir, compartir o transferir el riesgo",0))))</f>
        <v>Reducir el riesgo</v>
      </c>
      <c r="U24" s="611"/>
      <c r="V24" s="593"/>
      <c r="W24" s="587"/>
      <c r="X24" s="590"/>
      <c r="Y24" s="592"/>
      <c r="Z24" s="590"/>
      <c r="AA24" s="569"/>
      <c r="AB24" s="591"/>
      <c r="AC24" s="591"/>
      <c r="AD24" s="590"/>
      <c r="AE24" s="592"/>
      <c r="AF24" s="590"/>
      <c r="AG24" s="592"/>
      <c r="AH24" s="590"/>
      <c r="AI24" s="600"/>
      <c r="AJ24" s="626"/>
      <c r="AK24" s="614"/>
      <c r="AL24" s="613"/>
      <c r="AM24" s="638"/>
      <c r="AN24" s="587">
        <v>1</v>
      </c>
      <c r="AO24" s="588" t="s">
        <v>128</v>
      </c>
      <c r="AP24" s="587">
        <v>20</v>
      </c>
      <c r="AQ24" s="586" t="s">
        <v>146</v>
      </c>
      <c r="AR24" s="594"/>
      <c r="AS24" s="586">
        <v>20</v>
      </c>
      <c r="AT24" s="585" t="s">
        <v>49</v>
      </c>
      <c r="AU24" s="586" t="str">
        <f>IF(AT24="baja","Asumir o Reducir el riesgo",IF(AT24="moderada","Reducir el riesgo",IF(AT24="Alta","Reducir el riesgo",IF(AT24="Extrema","Evitar, reducir, compartir o transferir el riesgo",0))))</f>
        <v>Reducir el riesgo</v>
      </c>
      <c r="AV24" s="656" t="s">
        <v>1153</v>
      </c>
      <c r="AW24" s="611"/>
      <c r="AX24" s="585" t="s">
        <v>1380</v>
      </c>
      <c r="AY24" s="559" t="s">
        <v>1141</v>
      </c>
      <c r="AZ24" s="605" t="s">
        <v>206</v>
      </c>
      <c r="BA24" s="737" t="s">
        <v>1331</v>
      </c>
      <c r="BB24" s="585" t="s">
        <v>1154</v>
      </c>
      <c r="BC24" s="586"/>
      <c r="BD24" s="559" t="s">
        <v>1257</v>
      </c>
      <c r="BE24" s="579" t="s">
        <v>1348</v>
      </c>
      <c r="BF24" s="639"/>
      <c r="BG24" s="639"/>
      <c r="BH24" s="721">
        <v>0</v>
      </c>
      <c r="BI24" s="724" t="s">
        <v>1411</v>
      </c>
      <c r="BJ24" s="724" t="s">
        <v>1412</v>
      </c>
      <c r="BK24" s="722"/>
      <c r="BL24" s="689" t="s">
        <v>1531</v>
      </c>
      <c r="BM24" s="581" t="s">
        <v>1499</v>
      </c>
      <c r="BN24" s="581" t="s">
        <v>1537</v>
      </c>
    </row>
    <row r="25" spans="1:66" ht="190.5" customHeight="1" x14ac:dyDescent="0.25">
      <c r="A25" s="1202">
        <v>6</v>
      </c>
      <c r="B25" s="1159" t="s">
        <v>1397</v>
      </c>
      <c r="C25" s="788" t="s">
        <v>561</v>
      </c>
      <c r="D25" s="788" t="s">
        <v>562</v>
      </c>
      <c r="E25" s="788" t="s">
        <v>1217</v>
      </c>
      <c r="F25" s="788" t="s">
        <v>252</v>
      </c>
      <c r="G25" s="894" t="s">
        <v>1383</v>
      </c>
      <c r="H25" s="855" t="s">
        <v>479</v>
      </c>
      <c r="I25" s="843" t="s">
        <v>1218</v>
      </c>
      <c r="J25" s="799" t="s">
        <v>41</v>
      </c>
      <c r="K25" s="843" t="s">
        <v>565</v>
      </c>
      <c r="L25" s="799">
        <v>1</v>
      </c>
      <c r="M25" s="801" t="str">
        <f>VLOOKUP(L25,[13]BASE!$A$47:$D$52,2,0)</f>
        <v>Rara vez</v>
      </c>
      <c r="N25" s="799">
        <v>20</v>
      </c>
      <c r="O25" s="791" t="str">
        <f>VLOOKUP(N25,[13]BASE!$A$56:$D$58,2,0)</f>
        <v>Catastrófico</v>
      </c>
      <c r="P25" s="843" t="str">
        <f>CONCATENATE(L25,N25)</f>
        <v>120</v>
      </c>
      <c r="Q25" s="791">
        <f>L25*N25</f>
        <v>20</v>
      </c>
      <c r="R25" s="788" t="str">
        <f>VLOOKUP(Q25,[13]BASE!$A$115:$B$129,2,0)</f>
        <v>MODERADA</v>
      </c>
      <c r="S25" s="916" t="s">
        <v>205</v>
      </c>
      <c r="T25" s="1172" t="str">
        <f>IF(R25="baja","Asumir o Reducir el riesgo",IF(R25="moderada","Reducir el riesgo",IF(R25="Alta","Reducir el riesgo",IF(R25="Extrema","Evitar, reducir, compartir o transferir el riesgo",0))))</f>
        <v>Reducir el riesgo</v>
      </c>
      <c r="U25" s="601" t="s">
        <v>1072</v>
      </c>
      <c r="V25" s="593" t="s">
        <v>60</v>
      </c>
      <c r="W25" s="587" t="s">
        <v>59</v>
      </c>
      <c r="X25" s="590" t="s">
        <v>72</v>
      </c>
      <c r="Y25" s="592" t="s">
        <v>1219</v>
      </c>
      <c r="Z25" s="590" t="s">
        <v>72</v>
      </c>
      <c r="AA25" s="592" t="s">
        <v>567</v>
      </c>
      <c r="AB25" s="591"/>
      <c r="AC25" s="591" t="s">
        <v>204</v>
      </c>
      <c r="AD25" s="590" t="s">
        <v>72</v>
      </c>
      <c r="AE25" s="607" t="s">
        <v>568</v>
      </c>
      <c r="AF25" s="590" t="s">
        <v>72</v>
      </c>
      <c r="AG25" s="592" t="s">
        <v>865</v>
      </c>
      <c r="AH25" s="590" t="s">
        <v>72</v>
      </c>
      <c r="AI25" s="592" t="s">
        <v>569</v>
      </c>
      <c r="AJ25" s="589">
        <f t="shared" ref="AJ25:AJ30" si="2">SUM(IF(X25="SI",15,0),IF(Z25="SI",5,0),IF(AB25="X",25,0),IF(AC25="X",25,0),IF(AD25="SI",15,0),IF(AF25="SI",10,0),IF(AH25="SI",30,0))</f>
        <v>100</v>
      </c>
      <c r="AK25" s="598">
        <v>0.4</v>
      </c>
      <c r="AL25" s="589">
        <f t="shared" ref="AL25:AL30" si="3">AJ25*AK25</f>
        <v>40</v>
      </c>
      <c r="AM25" s="813">
        <f>AL25+AL26+AL27</f>
        <v>100</v>
      </c>
      <c r="AN25" s="799">
        <v>1</v>
      </c>
      <c r="AO25" s="801" t="str">
        <f>VLOOKUP(AN25,[13]BASE!A$48:$D$52,2,0)</f>
        <v>Rara vez</v>
      </c>
      <c r="AP25" s="799">
        <v>5</v>
      </c>
      <c r="AQ25" s="791" t="str">
        <f>VLOOKUP(AP25,[13]BASE!$A$56:$D$58,2,0)</f>
        <v xml:space="preserve">Moderado </v>
      </c>
      <c r="AR25" s="594" t="str">
        <f>CONCATENATE(AN25,AP25)</f>
        <v>15</v>
      </c>
      <c r="AS25" s="791">
        <f>AN25*AP25</f>
        <v>5</v>
      </c>
      <c r="AT25" s="788" t="str">
        <f>VLOOKUP(AS25,[13]BASE!$A$115:$B$125,2,0)</f>
        <v>BAJA</v>
      </c>
      <c r="AU25" s="791" t="str">
        <f>IF(AT25="baja","Asumir o Reducir el riesgo",IF(AT25="moderada","Reducir el riesgo",IF(AT25="Alta","Reducir el riesgo",IF(AT25="Extrema","Evitar, reducir, compartir o transferir el riesgo",0))))</f>
        <v>Asumir o Reducir el riesgo</v>
      </c>
      <c r="AV25" s="601"/>
      <c r="AW25" s="601" t="s">
        <v>1072</v>
      </c>
      <c r="AX25" s="594" t="s">
        <v>1220</v>
      </c>
      <c r="AY25" s="736" t="s">
        <v>574</v>
      </c>
      <c r="AZ25" s="574" t="s">
        <v>1142</v>
      </c>
      <c r="BA25" s="735" t="s">
        <v>1221</v>
      </c>
      <c r="BB25" s="585" t="s">
        <v>1233</v>
      </c>
      <c r="BC25" s="586"/>
      <c r="BD25" s="612" t="s">
        <v>681</v>
      </c>
      <c r="BE25" s="579" t="s">
        <v>1340</v>
      </c>
      <c r="BF25" s="577"/>
      <c r="BG25" s="577"/>
      <c r="BH25" s="728">
        <f>286/286</f>
        <v>1</v>
      </c>
      <c r="BI25" s="743" t="s">
        <v>1474</v>
      </c>
      <c r="BJ25" s="743" t="s">
        <v>1486</v>
      </c>
      <c r="BK25" s="722"/>
      <c r="BL25" s="689" t="s">
        <v>681</v>
      </c>
      <c r="BM25" s="581" t="s">
        <v>1528</v>
      </c>
      <c r="BN25" s="1211" t="s">
        <v>1542</v>
      </c>
    </row>
    <row r="26" spans="1:66" ht="160.5" customHeight="1" x14ac:dyDescent="0.25">
      <c r="A26" s="1203"/>
      <c r="B26" s="1160"/>
      <c r="C26" s="788"/>
      <c r="D26" s="788"/>
      <c r="E26" s="788"/>
      <c r="F26" s="788"/>
      <c r="G26" s="894"/>
      <c r="H26" s="855"/>
      <c r="I26" s="843"/>
      <c r="J26" s="799"/>
      <c r="K26" s="843"/>
      <c r="L26" s="799"/>
      <c r="M26" s="801"/>
      <c r="N26" s="799"/>
      <c r="O26" s="791"/>
      <c r="P26" s="843"/>
      <c r="Q26" s="791"/>
      <c r="R26" s="788"/>
      <c r="S26" s="916"/>
      <c r="T26" s="1172"/>
      <c r="U26" s="603" t="s">
        <v>1223</v>
      </c>
      <c r="V26" s="593" t="s">
        <v>60</v>
      </c>
      <c r="W26" s="587" t="s">
        <v>59</v>
      </c>
      <c r="X26" s="590" t="s">
        <v>72</v>
      </c>
      <c r="Y26" s="592" t="s">
        <v>1219</v>
      </c>
      <c r="Z26" s="590" t="s">
        <v>72</v>
      </c>
      <c r="AA26" s="592" t="s">
        <v>1224</v>
      </c>
      <c r="AB26" s="591"/>
      <c r="AC26" s="591" t="s">
        <v>204</v>
      </c>
      <c r="AD26" s="590" t="s">
        <v>72</v>
      </c>
      <c r="AE26" s="607" t="s">
        <v>568</v>
      </c>
      <c r="AF26" s="590" t="s">
        <v>72</v>
      </c>
      <c r="AG26" s="592" t="s">
        <v>865</v>
      </c>
      <c r="AH26" s="590" t="s">
        <v>72</v>
      </c>
      <c r="AI26" s="592" t="s">
        <v>868</v>
      </c>
      <c r="AJ26" s="589">
        <f t="shared" si="2"/>
        <v>100</v>
      </c>
      <c r="AK26" s="598">
        <v>0.4</v>
      </c>
      <c r="AL26" s="589">
        <f t="shared" si="3"/>
        <v>40</v>
      </c>
      <c r="AM26" s="813"/>
      <c r="AN26" s="799"/>
      <c r="AO26" s="801"/>
      <c r="AP26" s="799"/>
      <c r="AQ26" s="791"/>
      <c r="AR26" s="594" t="str">
        <f>CONCATENATE(AN26,AP26)</f>
        <v/>
      </c>
      <c r="AS26" s="791"/>
      <c r="AT26" s="788"/>
      <c r="AU26" s="791"/>
      <c r="AV26" s="602"/>
      <c r="AW26" s="601" t="s">
        <v>1223</v>
      </c>
      <c r="AX26" s="594" t="s">
        <v>1220</v>
      </c>
      <c r="AY26" s="736" t="s">
        <v>574</v>
      </c>
      <c r="AZ26" s="574" t="s">
        <v>1142</v>
      </c>
      <c r="BA26" s="735" t="s">
        <v>1225</v>
      </c>
      <c r="BB26" s="585" t="s">
        <v>1233</v>
      </c>
      <c r="BC26" s="586"/>
      <c r="BD26" s="612" t="s">
        <v>681</v>
      </c>
      <c r="BE26" s="579" t="s">
        <v>1340</v>
      </c>
      <c r="BF26" s="577"/>
      <c r="BG26" s="577"/>
      <c r="BH26" s="728">
        <f>286/286</f>
        <v>1</v>
      </c>
      <c r="BI26" s="743" t="s">
        <v>1474</v>
      </c>
      <c r="BJ26" s="724" t="s">
        <v>1486</v>
      </c>
      <c r="BK26" s="722"/>
      <c r="BL26" s="689" t="s">
        <v>681</v>
      </c>
      <c r="BM26" s="581" t="s">
        <v>1528</v>
      </c>
      <c r="BN26" s="1114"/>
    </row>
    <row r="27" spans="1:66" ht="150" x14ac:dyDescent="0.25">
      <c r="A27" s="1203"/>
      <c r="B27" s="1160"/>
      <c r="C27" s="788"/>
      <c r="D27" s="788"/>
      <c r="E27" s="788"/>
      <c r="F27" s="788"/>
      <c r="G27" s="894"/>
      <c r="H27" s="855"/>
      <c r="I27" s="843"/>
      <c r="J27" s="799"/>
      <c r="K27" s="843"/>
      <c r="L27" s="799"/>
      <c r="M27" s="801"/>
      <c r="N27" s="799"/>
      <c r="O27" s="791"/>
      <c r="P27" s="843"/>
      <c r="Q27" s="791"/>
      <c r="R27" s="788"/>
      <c r="S27" s="916"/>
      <c r="T27" s="1172"/>
      <c r="U27" s="603" t="s">
        <v>1226</v>
      </c>
      <c r="V27" s="593" t="s">
        <v>58</v>
      </c>
      <c r="W27" s="593" t="s">
        <v>59</v>
      </c>
      <c r="X27" s="593" t="s">
        <v>72</v>
      </c>
      <c r="Y27" s="592" t="s">
        <v>1227</v>
      </c>
      <c r="Z27" s="590" t="s">
        <v>72</v>
      </c>
      <c r="AA27" s="592" t="s">
        <v>567</v>
      </c>
      <c r="AB27" s="591"/>
      <c r="AC27" s="591" t="s">
        <v>204</v>
      </c>
      <c r="AD27" s="590" t="s">
        <v>72</v>
      </c>
      <c r="AE27" s="607" t="s">
        <v>1228</v>
      </c>
      <c r="AF27" s="590" t="s">
        <v>72</v>
      </c>
      <c r="AG27" s="592" t="s">
        <v>1229</v>
      </c>
      <c r="AH27" s="590" t="s">
        <v>72</v>
      </c>
      <c r="AI27" s="592" t="s">
        <v>1230</v>
      </c>
      <c r="AJ27" s="589">
        <f t="shared" si="2"/>
        <v>100</v>
      </c>
      <c r="AK27" s="598">
        <v>0.2</v>
      </c>
      <c r="AL27" s="589">
        <f t="shared" si="3"/>
        <v>20</v>
      </c>
      <c r="AM27" s="813"/>
      <c r="AN27" s="799"/>
      <c r="AO27" s="801"/>
      <c r="AP27" s="799"/>
      <c r="AQ27" s="791"/>
      <c r="AR27" s="585"/>
      <c r="AS27" s="791"/>
      <c r="AT27" s="788"/>
      <c r="AU27" s="791"/>
      <c r="AV27" s="128"/>
      <c r="AW27" s="603" t="s">
        <v>1226</v>
      </c>
      <c r="AX27" s="594" t="s">
        <v>1220</v>
      </c>
      <c r="AY27" s="736" t="s">
        <v>574</v>
      </c>
      <c r="AZ27" s="574" t="s">
        <v>1142</v>
      </c>
      <c r="BA27" s="118" t="s">
        <v>1231</v>
      </c>
      <c r="BB27" s="118" t="s">
        <v>1231</v>
      </c>
      <c r="BC27" s="586"/>
      <c r="BD27" s="612" t="s">
        <v>681</v>
      </c>
      <c r="BE27" s="578" t="s">
        <v>1369</v>
      </c>
      <c r="BF27" s="581"/>
      <c r="BG27" s="581"/>
      <c r="BH27" s="721">
        <v>1</v>
      </c>
      <c r="BI27" s="743" t="s">
        <v>1472</v>
      </c>
      <c r="BJ27" s="724" t="s">
        <v>1413</v>
      </c>
      <c r="BK27" s="722"/>
      <c r="BL27" s="689" t="s">
        <v>681</v>
      </c>
      <c r="BM27" s="128" t="s">
        <v>1543</v>
      </c>
      <c r="BN27" s="1114"/>
    </row>
    <row r="28" spans="1:66" ht="203.25" customHeight="1" x14ac:dyDescent="0.25">
      <c r="A28" s="1203"/>
      <c r="B28" s="1160"/>
      <c r="C28" s="788"/>
      <c r="D28" s="1176" t="s">
        <v>15</v>
      </c>
      <c r="E28" s="788" t="s">
        <v>1384</v>
      </c>
      <c r="F28" s="788" t="s">
        <v>252</v>
      </c>
      <c r="G28" s="894" t="s">
        <v>1385</v>
      </c>
      <c r="H28" s="855" t="s">
        <v>577</v>
      </c>
      <c r="I28" s="843" t="s">
        <v>1232</v>
      </c>
      <c r="J28" s="799" t="s">
        <v>41</v>
      </c>
      <c r="K28" s="843" t="s">
        <v>579</v>
      </c>
      <c r="L28" s="799">
        <v>1</v>
      </c>
      <c r="M28" s="801" t="str">
        <f>VLOOKUP(L28,[13]BASE!$A$47:$D$52,2,0)</f>
        <v>Rara vez</v>
      </c>
      <c r="N28" s="799">
        <v>20</v>
      </c>
      <c r="O28" s="791" t="str">
        <f>VLOOKUP(N28,[13]BASE!$A$56:$D$58,2,0)</f>
        <v>Catastrófico</v>
      </c>
      <c r="P28" s="843" t="str">
        <f>CONCATENATE(L28,N28)</f>
        <v>120</v>
      </c>
      <c r="Q28" s="791">
        <f>L28*N28</f>
        <v>20</v>
      </c>
      <c r="R28" s="788" t="str">
        <f>VLOOKUP(Q28,[13]BASE!$A$115:$B$129,2,0)</f>
        <v>MODERADA</v>
      </c>
      <c r="S28" s="916" t="s">
        <v>205</v>
      </c>
      <c r="T28" s="1172" t="str">
        <f>IF(R28="baja","Asumir o Reducir el riesgo",IF(R28="moderada","Reducir el riesgo",IF(R28="Alta","Reducir el riesgo",IF(R28="Extrema","Evitar, reducir, compartir o transferir el riesgo",0))))</f>
        <v>Reducir el riesgo</v>
      </c>
      <c r="U28" s="603" t="s">
        <v>1072</v>
      </c>
      <c r="V28" s="593" t="s">
        <v>60</v>
      </c>
      <c r="W28" s="587" t="s">
        <v>59</v>
      </c>
      <c r="X28" s="590" t="s">
        <v>72</v>
      </c>
      <c r="Y28" s="592" t="s">
        <v>1219</v>
      </c>
      <c r="Z28" s="590" t="s">
        <v>72</v>
      </c>
      <c r="AA28" s="601" t="s">
        <v>567</v>
      </c>
      <c r="AB28" s="591"/>
      <c r="AC28" s="591" t="s">
        <v>204</v>
      </c>
      <c r="AD28" s="590" t="s">
        <v>72</v>
      </c>
      <c r="AE28" s="601" t="s">
        <v>568</v>
      </c>
      <c r="AF28" s="590" t="s">
        <v>72</v>
      </c>
      <c r="AG28" s="592" t="s">
        <v>865</v>
      </c>
      <c r="AH28" s="590" t="s">
        <v>72</v>
      </c>
      <c r="AI28" s="601" t="s">
        <v>569</v>
      </c>
      <c r="AJ28" s="589">
        <f t="shared" si="2"/>
        <v>100</v>
      </c>
      <c r="AK28" s="606">
        <v>0.4</v>
      </c>
      <c r="AL28" s="589">
        <f t="shared" si="3"/>
        <v>40</v>
      </c>
      <c r="AM28" s="813">
        <f>AL28+AL29</f>
        <v>80</v>
      </c>
      <c r="AN28" s="799">
        <v>1</v>
      </c>
      <c r="AO28" s="801" t="str">
        <f>VLOOKUP(AN28,[13]BASE!A$48:$D$52,2,0)</f>
        <v>Rara vez</v>
      </c>
      <c r="AP28" s="799">
        <v>5</v>
      </c>
      <c r="AQ28" s="791" t="str">
        <f>VLOOKUP(AP28,[13]BASE!$A$56:$D$58,2,0)</f>
        <v xml:space="preserve">Moderado </v>
      </c>
      <c r="AR28" s="594" t="str">
        <f>CONCATENATE(AN28,AP28)</f>
        <v>15</v>
      </c>
      <c r="AS28" s="791">
        <f>AN28*AP28</f>
        <v>5</v>
      </c>
      <c r="AT28" s="788" t="str">
        <f>VLOOKUP(AS28,[13]BASE!$A$115:$B$125,2,0)</f>
        <v>BAJA</v>
      </c>
      <c r="AU28" s="791" t="str">
        <f>IF(AT28="baja","Asumir o Reducir el riesgo",IF(AT28="moderada","Reducir el riesgo",IF(AT28="Alta","Reducir el riesgo",IF(AT28="Extrema","Evitar, reducir, compartir o transferir el riesgo",0))))</f>
        <v>Asumir o Reducir el riesgo</v>
      </c>
      <c r="AV28" s="160"/>
      <c r="AW28" s="601" t="s">
        <v>1072</v>
      </c>
      <c r="AX28" s="594" t="s">
        <v>1220</v>
      </c>
      <c r="AY28" s="736" t="s">
        <v>574</v>
      </c>
      <c r="AZ28" s="574" t="s">
        <v>1142</v>
      </c>
      <c r="BA28" s="735" t="s">
        <v>1221</v>
      </c>
      <c r="BB28" s="585" t="s">
        <v>1222</v>
      </c>
      <c r="BC28" s="586"/>
      <c r="BD28" s="612" t="s">
        <v>681</v>
      </c>
      <c r="BE28" s="579" t="s">
        <v>1340</v>
      </c>
      <c r="BF28" s="577"/>
      <c r="BG28" s="577"/>
      <c r="BH28" s="728">
        <f>286/286</f>
        <v>1</v>
      </c>
      <c r="BI28" s="743" t="s">
        <v>1474</v>
      </c>
      <c r="BJ28" s="743" t="s">
        <v>1486</v>
      </c>
      <c r="BK28" s="722"/>
      <c r="BL28" s="689" t="s">
        <v>681</v>
      </c>
      <c r="BM28" s="581" t="s">
        <v>1528</v>
      </c>
      <c r="BN28" s="1114"/>
    </row>
    <row r="29" spans="1:66" ht="120" x14ac:dyDescent="0.25">
      <c r="A29" s="1203"/>
      <c r="B29" s="1160"/>
      <c r="C29" s="788"/>
      <c r="D29" s="1176"/>
      <c r="E29" s="788"/>
      <c r="F29" s="788"/>
      <c r="G29" s="894"/>
      <c r="H29" s="855"/>
      <c r="I29" s="843"/>
      <c r="J29" s="799"/>
      <c r="K29" s="843"/>
      <c r="L29" s="799"/>
      <c r="M29" s="801"/>
      <c r="N29" s="799"/>
      <c r="O29" s="791"/>
      <c r="P29" s="843"/>
      <c r="Q29" s="791"/>
      <c r="R29" s="788"/>
      <c r="S29" s="916"/>
      <c r="T29" s="1172"/>
      <c r="U29" s="603" t="s">
        <v>1223</v>
      </c>
      <c r="V29" s="593" t="s">
        <v>60</v>
      </c>
      <c r="W29" s="568" t="s">
        <v>59</v>
      </c>
      <c r="X29" s="590" t="s">
        <v>72</v>
      </c>
      <c r="Y29" s="592" t="s">
        <v>1219</v>
      </c>
      <c r="Z29" s="590" t="s">
        <v>72</v>
      </c>
      <c r="AA29" s="569" t="s">
        <v>1224</v>
      </c>
      <c r="AB29" s="591"/>
      <c r="AC29" s="591" t="s">
        <v>204</v>
      </c>
      <c r="AD29" s="590" t="s">
        <v>72</v>
      </c>
      <c r="AE29" s="607" t="s">
        <v>568</v>
      </c>
      <c r="AF29" s="590" t="s">
        <v>72</v>
      </c>
      <c r="AG29" s="592" t="s">
        <v>865</v>
      </c>
      <c r="AH29" s="590" t="s">
        <v>72</v>
      </c>
      <c r="AI29" s="592" t="s">
        <v>868</v>
      </c>
      <c r="AJ29" s="589">
        <f t="shared" si="2"/>
        <v>100</v>
      </c>
      <c r="AK29" s="606">
        <v>0.4</v>
      </c>
      <c r="AL29" s="589">
        <f t="shared" si="3"/>
        <v>40</v>
      </c>
      <c r="AM29" s="813"/>
      <c r="AN29" s="799"/>
      <c r="AO29" s="801"/>
      <c r="AP29" s="799"/>
      <c r="AQ29" s="791"/>
      <c r="AR29" s="843" t="str">
        <f>CONCATENATE(AN29,AP29)</f>
        <v/>
      </c>
      <c r="AS29" s="791"/>
      <c r="AT29" s="788"/>
      <c r="AU29" s="791"/>
      <c r="AV29" s="601"/>
      <c r="AW29" s="601" t="s">
        <v>1223</v>
      </c>
      <c r="AX29" s="594" t="s">
        <v>1220</v>
      </c>
      <c r="AY29" s="736" t="s">
        <v>574</v>
      </c>
      <c r="AZ29" s="574" t="s">
        <v>1142</v>
      </c>
      <c r="BA29" s="735" t="s">
        <v>1225</v>
      </c>
      <c r="BB29" s="585" t="s">
        <v>1222</v>
      </c>
      <c r="BC29" s="586"/>
      <c r="BD29" s="612" t="s">
        <v>681</v>
      </c>
      <c r="BE29" s="579" t="s">
        <v>1340</v>
      </c>
      <c r="BF29" s="577"/>
      <c r="BG29" s="577"/>
      <c r="BH29" s="728">
        <f>286/286</f>
        <v>1</v>
      </c>
      <c r="BI29" s="743" t="s">
        <v>1474</v>
      </c>
      <c r="BJ29" s="743" t="s">
        <v>1486</v>
      </c>
      <c r="BK29" s="722"/>
      <c r="BL29" s="689" t="s">
        <v>681</v>
      </c>
      <c r="BM29" s="581" t="s">
        <v>1528</v>
      </c>
      <c r="BN29" s="1212"/>
    </row>
    <row r="30" spans="1:66" ht="150" x14ac:dyDescent="0.25">
      <c r="A30" s="1203"/>
      <c r="B30" s="1160"/>
      <c r="C30" s="788"/>
      <c r="D30" s="1176"/>
      <c r="E30" s="788"/>
      <c r="F30" s="788"/>
      <c r="G30" s="894"/>
      <c r="H30" s="855"/>
      <c r="I30" s="843"/>
      <c r="J30" s="799"/>
      <c r="K30" s="843"/>
      <c r="L30" s="799"/>
      <c r="M30" s="801"/>
      <c r="N30" s="799"/>
      <c r="O30" s="791"/>
      <c r="P30" s="843"/>
      <c r="Q30" s="791"/>
      <c r="R30" s="788"/>
      <c r="S30" s="916"/>
      <c r="T30" s="1172"/>
      <c r="U30" s="603" t="s">
        <v>1226</v>
      </c>
      <c r="V30" s="593" t="s">
        <v>58</v>
      </c>
      <c r="W30" s="593" t="s">
        <v>59</v>
      </c>
      <c r="X30" s="593" t="s">
        <v>72</v>
      </c>
      <c r="Y30" s="592" t="s">
        <v>1227</v>
      </c>
      <c r="Z30" s="590" t="s">
        <v>72</v>
      </c>
      <c r="AA30" s="592" t="s">
        <v>567</v>
      </c>
      <c r="AB30" s="591"/>
      <c r="AC30" s="591" t="s">
        <v>204</v>
      </c>
      <c r="AD30" s="590" t="s">
        <v>72</v>
      </c>
      <c r="AE30" s="607" t="s">
        <v>1228</v>
      </c>
      <c r="AF30" s="590" t="s">
        <v>72</v>
      </c>
      <c r="AG30" s="592" t="s">
        <v>1229</v>
      </c>
      <c r="AH30" s="590" t="s">
        <v>72</v>
      </c>
      <c r="AI30" s="592" t="s">
        <v>1230</v>
      </c>
      <c r="AJ30" s="589">
        <f t="shared" si="2"/>
        <v>100</v>
      </c>
      <c r="AK30" s="598">
        <v>0.2</v>
      </c>
      <c r="AL30" s="589">
        <f t="shared" si="3"/>
        <v>20</v>
      </c>
      <c r="AM30" s="813"/>
      <c r="AN30" s="799"/>
      <c r="AO30" s="801"/>
      <c r="AP30" s="799"/>
      <c r="AQ30" s="791"/>
      <c r="AR30" s="843"/>
      <c r="AS30" s="791"/>
      <c r="AT30" s="788"/>
      <c r="AU30" s="791"/>
      <c r="AV30" s="660"/>
      <c r="AW30" s="603" t="s">
        <v>1226</v>
      </c>
      <c r="AX30" s="594" t="s">
        <v>1220</v>
      </c>
      <c r="AY30" s="736" t="s">
        <v>574</v>
      </c>
      <c r="AZ30" s="574" t="s">
        <v>1142</v>
      </c>
      <c r="BA30" s="118" t="s">
        <v>1231</v>
      </c>
      <c r="BB30" s="118" t="s">
        <v>1231</v>
      </c>
      <c r="BC30" s="586"/>
      <c r="BD30" s="612" t="s">
        <v>681</v>
      </c>
      <c r="BE30" s="578" t="s">
        <v>1369</v>
      </c>
      <c r="BF30" s="581" t="s">
        <v>1344</v>
      </c>
      <c r="BG30" s="581"/>
      <c r="BH30" s="721">
        <v>1</v>
      </c>
      <c r="BI30" s="743" t="s">
        <v>1472</v>
      </c>
      <c r="BJ30" s="724" t="s">
        <v>1413</v>
      </c>
      <c r="BK30" s="722"/>
      <c r="BL30" s="689" t="s">
        <v>681</v>
      </c>
      <c r="BM30" s="128" t="s">
        <v>1543</v>
      </c>
      <c r="BN30" s="581"/>
    </row>
    <row r="31" spans="1:66" s="35" customFormat="1" ht="129" customHeight="1" x14ac:dyDescent="0.25">
      <c r="A31" s="1203"/>
      <c r="B31" s="1160"/>
      <c r="C31" s="1043" t="s">
        <v>1169</v>
      </c>
      <c r="D31" s="1158" t="s">
        <v>251</v>
      </c>
      <c r="E31" s="1158" t="s">
        <v>796</v>
      </c>
      <c r="F31" s="1158" t="s">
        <v>252</v>
      </c>
      <c r="G31" s="1043" t="s">
        <v>1170</v>
      </c>
      <c r="H31" s="1193" t="s">
        <v>254</v>
      </c>
      <c r="I31" s="1165" t="s">
        <v>255</v>
      </c>
      <c r="J31" s="1171" t="s">
        <v>41</v>
      </c>
      <c r="K31" s="1165" t="s">
        <v>256</v>
      </c>
      <c r="L31" s="1171">
        <v>3</v>
      </c>
      <c r="M31" s="1174" t="str">
        <f>VLOOKUP(L31,[9]BASE!$A$47:$D$52,2,0)</f>
        <v>Posible</v>
      </c>
      <c r="N31" s="1171">
        <v>20</v>
      </c>
      <c r="O31" s="1166" t="str">
        <f>VLOOKUP(N31,[9]BASE!$A$56:$D$58,2,0)</f>
        <v>Catastrófico</v>
      </c>
      <c r="P31" s="1165" t="str">
        <f>CONCATENATE(L31,N31)</f>
        <v>320</v>
      </c>
      <c r="Q31" s="1166">
        <f>L31*N31</f>
        <v>60</v>
      </c>
      <c r="R31" s="1158" t="str">
        <f>VLOOKUP(Q31,[9]BASE!$A$115:$B$129,2,0)</f>
        <v>EXTREMA</v>
      </c>
      <c r="S31" s="1192" t="s">
        <v>205</v>
      </c>
      <c r="T31" s="1178" t="str">
        <f>IF(R31="baja","Asumir o Reducir el riesgo",IF(R31="moderada","Reducir el riesgo",IF(R31="Alta","Reducir el riesgo",IF(R31="Extrema","Evitar, reducir, compartir o transferir el riesgo",0))))</f>
        <v>Evitar, reducir, compartir o transferir el riesgo</v>
      </c>
      <c r="U31" s="611" t="s">
        <v>1171</v>
      </c>
      <c r="V31" s="622" t="s">
        <v>58</v>
      </c>
      <c r="W31" s="618" t="s">
        <v>59</v>
      </c>
      <c r="X31" s="621" t="s">
        <v>72</v>
      </c>
      <c r="Y31" s="611" t="s">
        <v>258</v>
      </c>
      <c r="Z31" s="621" t="s">
        <v>72</v>
      </c>
      <c r="AA31" s="611" t="s">
        <v>1286</v>
      </c>
      <c r="AB31" s="620"/>
      <c r="AC31" s="620" t="s">
        <v>204</v>
      </c>
      <c r="AD31" s="621" t="s">
        <v>72</v>
      </c>
      <c r="AE31" s="625" t="s">
        <v>1172</v>
      </c>
      <c r="AF31" s="621" t="s">
        <v>72</v>
      </c>
      <c r="AG31" s="611" t="s">
        <v>1287</v>
      </c>
      <c r="AH31" s="621" t="s">
        <v>72</v>
      </c>
      <c r="AI31" s="611" t="s">
        <v>1288</v>
      </c>
      <c r="AJ31" s="626">
        <f>SUM(IF(X31="SI",15,0),IF(Z31="SI",5,0),IF(AB31="X",25,0),IF(AC31="X",25,0),IF(AD31="SI",15,0),IF(AF31="SI",10,0),IF(AH31="SI",30,0))</f>
        <v>100</v>
      </c>
      <c r="AK31" s="627">
        <v>0.5</v>
      </c>
      <c r="AL31" s="626">
        <f>AJ31*AK31</f>
        <v>50</v>
      </c>
      <c r="AM31" s="1175">
        <f>+AL31+AL32</f>
        <v>92.5</v>
      </c>
      <c r="AN31" s="1171">
        <v>1</v>
      </c>
      <c r="AO31" s="1174" t="str">
        <f>VLOOKUP(AN31,[9]BASE!A$48:$D$52,2,0)</f>
        <v>Rara vez</v>
      </c>
      <c r="AP31" s="1171">
        <v>5</v>
      </c>
      <c r="AQ31" s="1166" t="str">
        <f>VLOOKUP(AP31,[9]BASE!$A$56:$D$58,2,0)</f>
        <v xml:space="preserve">Moderado </v>
      </c>
      <c r="AR31" s="615" t="str">
        <f>CONCATENATE(AN31,AP31)</f>
        <v>15</v>
      </c>
      <c r="AS31" s="1166">
        <f>AN31*AP31</f>
        <v>5</v>
      </c>
      <c r="AT31" s="1158" t="str">
        <f>VLOOKUP(AS31,[9]BASE!$A$115:$B$125,2,0)</f>
        <v>BAJA</v>
      </c>
      <c r="AU31" s="1166" t="str">
        <f>IF(AT31="baja","Asumir o Reducir el riesgo",IF(AT31="moderada","Reducir el riesgo",IF(AT31="Alta","Reducir el riesgo",IF(AT31="Extrema","Evitar, reducir, compartir o transferir el riesgo",0))))</f>
        <v>Asumir o Reducir el riesgo</v>
      </c>
      <c r="AV31" s="623"/>
      <c r="AW31" s="623" t="s">
        <v>1171</v>
      </c>
      <c r="AX31" s="585" t="s">
        <v>399</v>
      </c>
      <c r="AY31" s="572" t="s">
        <v>1457</v>
      </c>
      <c r="AZ31" s="574" t="s">
        <v>1142</v>
      </c>
      <c r="BA31" s="573" t="s">
        <v>1289</v>
      </c>
      <c r="BB31" s="617" t="s">
        <v>1290</v>
      </c>
      <c r="BC31" s="586"/>
      <c r="BD31" s="612" t="s">
        <v>681</v>
      </c>
      <c r="BE31" s="579" t="s">
        <v>1361</v>
      </c>
      <c r="BF31" s="577"/>
      <c r="BG31" s="577"/>
      <c r="BH31" s="721">
        <v>344</v>
      </c>
      <c r="BI31" s="743" t="s">
        <v>1475</v>
      </c>
      <c r="BJ31" s="743" t="s">
        <v>1486</v>
      </c>
      <c r="BK31" s="722"/>
      <c r="BL31" s="689" t="s">
        <v>681</v>
      </c>
      <c r="BM31" s="581" t="s">
        <v>1528</v>
      </c>
      <c r="BN31" s="581"/>
    </row>
    <row r="32" spans="1:66" s="35" customFormat="1" ht="129" customHeight="1" x14ac:dyDescent="0.25">
      <c r="A32" s="1203"/>
      <c r="B32" s="1160"/>
      <c r="C32" s="1043"/>
      <c r="D32" s="1158"/>
      <c r="E32" s="1158"/>
      <c r="F32" s="1158"/>
      <c r="G32" s="1043"/>
      <c r="H32" s="1193"/>
      <c r="I32" s="1165"/>
      <c r="J32" s="1171"/>
      <c r="K32" s="1165"/>
      <c r="L32" s="1171"/>
      <c r="M32" s="1174"/>
      <c r="N32" s="1171"/>
      <c r="O32" s="1166"/>
      <c r="P32" s="1165"/>
      <c r="Q32" s="1166"/>
      <c r="R32" s="1158"/>
      <c r="S32" s="1192"/>
      <c r="T32" s="1178"/>
      <c r="U32" s="625" t="s">
        <v>1291</v>
      </c>
      <c r="V32" s="622" t="s">
        <v>58</v>
      </c>
      <c r="W32" s="618" t="s">
        <v>59</v>
      </c>
      <c r="X32" s="566" t="s">
        <v>73</v>
      </c>
      <c r="Y32" s="611"/>
      <c r="Z32" s="566" t="s">
        <v>72</v>
      </c>
      <c r="AA32" s="611" t="s">
        <v>263</v>
      </c>
      <c r="AB32" s="620"/>
      <c r="AC32" s="620" t="s">
        <v>204</v>
      </c>
      <c r="AD32" s="621" t="s">
        <v>72</v>
      </c>
      <c r="AE32" s="625" t="s">
        <v>1292</v>
      </c>
      <c r="AF32" s="621" t="s">
        <v>72</v>
      </c>
      <c r="AG32" s="611" t="s">
        <v>1293</v>
      </c>
      <c r="AH32" s="621" t="s">
        <v>72</v>
      </c>
      <c r="AI32" s="611" t="s">
        <v>1173</v>
      </c>
      <c r="AJ32" s="626">
        <f>SUM(IF(X32="SI",15,0),IF(Z32="SI",5,0),IF(AB32="X",25,0),IF(AC32="X",25,0),IF(AD32="SI",15,0),IF(AF32="SI",10,0),IF(AH32="SI",30,0))</f>
        <v>85</v>
      </c>
      <c r="AK32" s="627">
        <v>0.5</v>
      </c>
      <c r="AL32" s="626">
        <f>AJ32*AK32</f>
        <v>42.5</v>
      </c>
      <c r="AM32" s="1175"/>
      <c r="AN32" s="1171"/>
      <c r="AO32" s="1174"/>
      <c r="AP32" s="1171"/>
      <c r="AQ32" s="1166"/>
      <c r="AR32" s="615" t="str">
        <f>CONCATENATE(AN32,AP32)</f>
        <v/>
      </c>
      <c r="AS32" s="1166"/>
      <c r="AT32" s="1158"/>
      <c r="AU32" s="1166"/>
      <c r="AV32" s="630"/>
      <c r="AW32" s="630" t="s">
        <v>1291</v>
      </c>
      <c r="AX32" s="585" t="s">
        <v>399</v>
      </c>
      <c r="AY32" s="572" t="s">
        <v>1174</v>
      </c>
      <c r="AZ32" s="574" t="s">
        <v>1175</v>
      </c>
      <c r="BA32" s="574" t="s">
        <v>1294</v>
      </c>
      <c r="BB32" s="567" t="s">
        <v>1295</v>
      </c>
      <c r="BC32" s="586"/>
      <c r="BD32" s="612" t="s">
        <v>681</v>
      </c>
      <c r="BE32" s="579" t="s">
        <v>1362</v>
      </c>
      <c r="BF32" s="577"/>
      <c r="BG32" s="577"/>
      <c r="BH32" s="721">
        <v>344</v>
      </c>
      <c r="BI32" s="743" t="s">
        <v>1475</v>
      </c>
      <c r="BJ32" s="743" t="s">
        <v>1486</v>
      </c>
      <c r="BK32" s="722"/>
      <c r="BL32" s="748" t="s">
        <v>681</v>
      </c>
      <c r="BM32" s="581" t="s">
        <v>1528</v>
      </c>
      <c r="BN32" s="581"/>
    </row>
    <row r="33" spans="1:66" s="35" customFormat="1" ht="187.5" customHeight="1" x14ac:dyDescent="0.25">
      <c r="A33" s="1204"/>
      <c r="B33" s="1161"/>
      <c r="C33" s="1043"/>
      <c r="D33" s="1158"/>
      <c r="E33" s="1158"/>
      <c r="F33" s="1158"/>
      <c r="G33" s="1043"/>
      <c r="H33" s="1193"/>
      <c r="I33" s="1165"/>
      <c r="J33" s="1171"/>
      <c r="K33" s="1165"/>
      <c r="L33" s="1171"/>
      <c r="M33" s="1174"/>
      <c r="N33" s="1171"/>
      <c r="O33" s="1166"/>
      <c r="P33" s="1165"/>
      <c r="Q33" s="1166"/>
      <c r="R33" s="1158"/>
      <c r="S33" s="1192"/>
      <c r="T33" s="1178"/>
      <c r="U33" s="611" t="s">
        <v>1176</v>
      </c>
      <c r="V33" s="622" t="s">
        <v>60</v>
      </c>
      <c r="W33" s="618" t="s">
        <v>1296</v>
      </c>
      <c r="X33" s="566" t="s">
        <v>72</v>
      </c>
      <c r="Y33" s="611" t="s">
        <v>273</v>
      </c>
      <c r="Z33" s="566" t="s">
        <v>72</v>
      </c>
      <c r="AA33" s="611" t="s">
        <v>1286</v>
      </c>
      <c r="AB33" s="620"/>
      <c r="AC33" s="620" t="s">
        <v>204</v>
      </c>
      <c r="AD33" s="621" t="s">
        <v>72</v>
      </c>
      <c r="AE33" s="625" t="s">
        <v>1177</v>
      </c>
      <c r="AF33" s="621" t="s">
        <v>72</v>
      </c>
      <c r="AG33" s="611" t="s">
        <v>1178</v>
      </c>
      <c r="AH33" s="621" t="s">
        <v>72</v>
      </c>
      <c r="AI33" s="611" t="s">
        <v>1179</v>
      </c>
      <c r="AJ33" s="626">
        <f>SUM(IF(X33="SI",15,0),IF(Z33="SI",5,0),IF(AB33="X",25,0),IF(AC33="X",25,0),IF(AD33="SI",15,0),IF(AF33="SI",10,0),IF(AH33="SI",30,0))</f>
        <v>100</v>
      </c>
      <c r="AK33" s="627">
        <v>1</v>
      </c>
      <c r="AL33" s="626">
        <f>AJ33*AK33</f>
        <v>100</v>
      </c>
      <c r="AM33" s="626">
        <f>+AL33</f>
        <v>100</v>
      </c>
      <c r="AN33" s="1171"/>
      <c r="AO33" s="1174"/>
      <c r="AP33" s="1171"/>
      <c r="AQ33" s="1166"/>
      <c r="AR33" s="615" t="str">
        <f>CONCATENATE(AN33,AP33)</f>
        <v/>
      </c>
      <c r="AS33" s="1166"/>
      <c r="AT33" s="1158"/>
      <c r="AU33" s="1166"/>
      <c r="AV33" s="623"/>
      <c r="AW33" s="623" t="s">
        <v>1176</v>
      </c>
      <c r="AX33" s="585" t="s">
        <v>399</v>
      </c>
      <c r="AY33" s="572" t="s">
        <v>1049</v>
      </c>
      <c r="AZ33" s="574" t="s">
        <v>206</v>
      </c>
      <c r="BA33" s="573" t="s">
        <v>1180</v>
      </c>
      <c r="BB33" s="567" t="s">
        <v>1181</v>
      </c>
      <c r="BC33" s="586"/>
      <c r="BD33" s="612" t="s">
        <v>681</v>
      </c>
      <c r="BE33" s="579" t="s">
        <v>1336</v>
      </c>
      <c r="BF33" s="577"/>
      <c r="BG33" s="577"/>
      <c r="BH33" s="721">
        <v>269</v>
      </c>
      <c r="BI33" s="743" t="s">
        <v>1493</v>
      </c>
      <c r="BJ33" s="743" t="s">
        <v>1486</v>
      </c>
      <c r="BK33" s="722"/>
      <c r="BL33" s="689" t="s">
        <v>681</v>
      </c>
      <c r="BM33" s="581" t="s">
        <v>1500</v>
      </c>
      <c r="BN33" s="581"/>
    </row>
    <row r="34" spans="1:66" ht="261.75" customHeight="1" x14ac:dyDescent="0.25">
      <c r="A34" s="1163">
        <v>7</v>
      </c>
      <c r="B34" s="1162" t="s">
        <v>1265</v>
      </c>
      <c r="C34" s="788" t="s">
        <v>1266</v>
      </c>
      <c r="D34" s="788" t="s">
        <v>508</v>
      </c>
      <c r="E34" s="788" t="s">
        <v>937</v>
      </c>
      <c r="F34" s="788" t="s">
        <v>252</v>
      </c>
      <c r="G34" s="894" t="s">
        <v>1386</v>
      </c>
      <c r="H34" s="855" t="s">
        <v>1387</v>
      </c>
      <c r="I34" s="843" t="s">
        <v>1388</v>
      </c>
      <c r="J34" s="799" t="s">
        <v>41</v>
      </c>
      <c r="K34" s="843" t="s">
        <v>1197</v>
      </c>
      <c r="L34" s="799">
        <v>3</v>
      </c>
      <c r="M34" s="801" t="str">
        <f>VLOOKUP(L34,[17]BASE!$A$47:$D$52,2,0)</f>
        <v>Posible</v>
      </c>
      <c r="N34" s="799">
        <v>20</v>
      </c>
      <c r="O34" s="791" t="str">
        <f>VLOOKUP(N34,[17]BASE!$A$56:$D$58,2,0)</f>
        <v>Catastrófico</v>
      </c>
      <c r="P34" s="843" t="str">
        <f>CONCATENATE(L34,N34)</f>
        <v>320</v>
      </c>
      <c r="Q34" s="791">
        <f>L34*N34</f>
        <v>60</v>
      </c>
      <c r="R34" s="788" t="str">
        <f>VLOOKUP(Q34,[17]BASE!$A$115:$B$129,2,0)</f>
        <v>EXTREMA</v>
      </c>
      <c r="S34" s="916" t="s">
        <v>491</v>
      </c>
      <c r="T34" s="1172" t="str">
        <f>IF(R34="baja","Asumir o Reducir el riesgo",IF(R34="moderada","Reducir el riesgo",IF(R34="Alta","Reducir el riesgo",IF(R34="Extrema","Evitar, reducir, compartir o transferir el riesgo",0))))</f>
        <v>Evitar, reducir, compartir o transferir el riesgo</v>
      </c>
      <c r="U34" s="902" t="s">
        <v>919</v>
      </c>
      <c r="V34" s="840" t="s">
        <v>58</v>
      </c>
      <c r="W34" s="799" t="s">
        <v>59</v>
      </c>
      <c r="X34" s="830" t="s">
        <v>72</v>
      </c>
      <c r="Y34" s="837" t="s">
        <v>920</v>
      </c>
      <c r="Z34" s="830" t="s">
        <v>72</v>
      </c>
      <c r="AA34" s="837" t="s">
        <v>1198</v>
      </c>
      <c r="AB34" s="832"/>
      <c r="AC34" s="832" t="s">
        <v>204</v>
      </c>
      <c r="AD34" s="830" t="s">
        <v>72</v>
      </c>
      <c r="AE34" s="927" t="s">
        <v>921</v>
      </c>
      <c r="AF34" s="830" t="s">
        <v>72</v>
      </c>
      <c r="AG34" s="837" t="s">
        <v>922</v>
      </c>
      <c r="AH34" s="830" t="s">
        <v>72</v>
      </c>
      <c r="AI34" s="837" t="s">
        <v>923</v>
      </c>
      <c r="AJ34" s="1079">
        <f>SUM(IF(X34="SI",15,0),IF(Z34="SI",5,0),IF(AB34="X",25,0),IF(AC34="X",25,0),IF(AD34="SI",15,0),IF(AF34="SI",10,0),IF(AH34="SI",30,0))</f>
        <v>100</v>
      </c>
      <c r="AK34" s="1081">
        <v>0.6</v>
      </c>
      <c r="AL34" s="1079">
        <f>AJ34*AK34</f>
        <v>60</v>
      </c>
      <c r="AM34" s="1079">
        <f>+AL34+AL36</f>
        <v>94</v>
      </c>
      <c r="AN34" s="799">
        <v>1</v>
      </c>
      <c r="AO34" s="801" t="str">
        <f>VLOOKUP(AN34,[17]BASE!A$48:$D$52,2,0)</f>
        <v>Rara vez</v>
      </c>
      <c r="AP34" s="799">
        <v>20</v>
      </c>
      <c r="AQ34" s="791" t="str">
        <f>VLOOKUP(AP34,[17]BASE!$A$56:$D$58,2,0)</f>
        <v>Catastrófico</v>
      </c>
      <c r="AR34" s="594" t="str">
        <f>CONCATENATE(AN34,AP34)</f>
        <v>120</v>
      </c>
      <c r="AS34" s="791">
        <f>AN34*AP34</f>
        <v>20</v>
      </c>
      <c r="AT34" s="788" t="str">
        <f>VLOOKUP(AS34,[17]BASE!$A$115:$B$125,2,0)</f>
        <v>MODERADA</v>
      </c>
      <c r="AU34" s="791" t="str">
        <f>IF(AT34="baja","Asumir o Reducir el riesgo",IF(AT34="moderada","Reducir el riesgo",IF(AT34="Alta","Reducir el riesgo",IF(AT34="Extrema","Evitar, reducir, compartir o transferir el riesgo",0))))</f>
        <v>Reducir el riesgo</v>
      </c>
      <c r="AV34" s="601"/>
      <c r="AW34" s="667" t="s">
        <v>919</v>
      </c>
      <c r="AX34" s="559" t="s">
        <v>399</v>
      </c>
      <c r="AY34" s="735" t="s">
        <v>1458</v>
      </c>
      <c r="AZ34" s="605" t="s">
        <v>1160</v>
      </c>
      <c r="BA34" s="118" t="s">
        <v>1199</v>
      </c>
      <c r="BB34" s="585" t="s">
        <v>1020</v>
      </c>
      <c r="BC34" s="586"/>
      <c r="BD34" s="612" t="s">
        <v>1257</v>
      </c>
      <c r="BE34" s="579" t="s">
        <v>1341</v>
      </c>
      <c r="BF34" s="1164" t="s">
        <v>1396</v>
      </c>
      <c r="BG34" s="714"/>
      <c r="BH34" s="728">
        <f>86/86</f>
        <v>1</v>
      </c>
      <c r="BI34" s="743" t="s">
        <v>1476</v>
      </c>
      <c r="BJ34" s="724" t="s">
        <v>1413</v>
      </c>
      <c r="BK34" s="722"/>
      <c r="BL34" s="689" t="s">
        <v>681</v>
      </c>
      <c r="BM34" s="581" t="s">
        <v>1514</v>
      </c>
      <c r="BN34" s="581"/>
    </row>
    <row r="35" spans="1:66" ht="113.25" customHeight="1" x14ac:dyDescent="0.25">
      <c r="A35" s="1163"/>
      <c r="B35" s="1162"/>
      <c r="C35" s="788"/>
      <c r="D35" s="788"/>
      <c r="E35" s="788"/>
      <c r="F35" s="788"/>
      <c r="G35" s="894"/>
      <c r="H35" s="855"/>
      <c r="I35" s="843"/>
      <c r="J35" s="799"/>
      <c r="K35" s="843"/>
      <c r="L35" s="799"/>
      <c r="M35" s="801"/>
      <c r="N35" s="799"/>
      <c r="O35" s="791"/>
      <c r="P35" s="843"/>
      <c r="Q35" s="791"/>
      <c r="R35" s="788"/>
      <c r="S35" s="916"/>
      <c r="T35" s="1172"/>
      <c r="U35" s="902"/>
      <c r="V35" s="840"/>
      <c r="W35" s="799"/>
      <c r="X35" s="830"/>
      <c r="Y35" s="837"/>
      <c r="Z35" s="830"/>
      <c r="AA35" s="837"/>
      <c r="AB35" s="832"/>
      <c r="AC35" s="832"/>
      <c r="AD35" s="830"/>
      <c r="AE35" s="927"/>
      <c r="AF35" s="830"/>
      <c r="AG35" s="837"/>
      <c r="AH35" s="830"/>
      <c r="AI35" s="837"/>
      <c r="AJ35" s="1079"/>
      <c r="AK35" s="1081"/>
      <c r="AL35" s="1079"/>
      <c r="AM35" s="1079"/>
      <c r="AN35" s="799"/>
      <c r="AO35" s="801"/>
      <c r="AP35" s="799"/>
      <c r="AQ35" s="791"/>
      <c r="AR35" s="594" t="str">
        <f>CONCATENATE(AN35,AP35)</f>
        <v/>
      </c>
      <c r="AS35" s="791"/>
      <c r="AT35" s="788"/>
      <c r="AU35" s="791"/>
      <c r="AV35" s="601"/>
      <c r="AW35" s="653" t="s">
        <v>1200</v>
      </c>
      <c r="AX35" s="559" t="s">
        <v>399</v>
      </c>
      <c r="AY35" s="735" t="s">
        <v>1458</v>
      </c>
      <c r="AZ35" s="605" t="s">
        <v>1160</v>
      </c>
      <c r="BA35" s="118" t="s">
        <v>1201</v>
      </c>
      <c r="BB35" s="585" t="s">
        <v>1202</v>
      </c>
      <c r="BC35" s="586"/>
      <c r="BD35" s="612" t="s">
        <v>1257</v>
      </c>
      <c r="BE35" s="631" t="s">
        <v>1308</v>
      </c>
      <c r="BF35" s="1164"/>
      <c r="BG35" s="714"/>
      <c r="BH35" s="728">
        <f>86/86</f>
        <v>1</v>
      </c>
      <c r="BI35" s="724" t="s">
        <v>1477</v>
      </c>
      <c r="BJ35" s="724" t="s">
        <v>1413</v>
      </c>
      <c r="BK35" s="722"/>
      <c r="BL35" s="689" t="s">
        <v>681</v>
      </c>
      <c r="BM35" s="581" t="s">
        <v>1514</v>
      </c>
      <c r="BN35" s="581"/>
    </row>
    <row r="36" spans="1:66" ht="105" x14ac:dyDescent="0.25">
      <c r="A36" s="1163"/>
      <c r="B36" s="1162"/>
      <c r="C36" s="788"/>
      <c r="D36" s="788"/>
      <c r="E36" s="788"/>
      <c r="F36" s="788"/>
      <c r="G36" s="894"/>
      <c r="H36" s="855"/>
      <c r="I36" s="843"/>
      <c r="J36" s="799"/>
      <c r="K36" s="843"/>
      <c r="L36" s="799"/>
      <c r="M36" s="801"/>
      <c r="N36" s="799"/>
      <c r="O36" s="791"/>
      <c r="P36" s="843"/>
      <c r="Q36" s="791"/>
      <c r="R36" s="788"/>
      <c r="S36" s="916"/>
      <c r="T36" s="1172"/>
      <c r="U36" s="1031" t="s">
        <v>1200</v>
      </c>
      <c r="V36" s="840" t="s">
        <v>58</v>
      </c>
      <c r="W36" s="799" t="s">
        <v>59</v>
      </c>
      <c r="X36" s="830" t="s">
        <v>73</v>
      </c>
      <c r="Y36" s="837" t="s">
        <v>1203</v>
      </c>
      <c r="Z36" s="830" t="s">
        <v>72</v>
      </c>
      <c r="AA36" s="837" t="s">
        <v>1198</v>
      </c>
      <c r="AB36" s="832"/>
      <c r="AC36" s="832" t="s">
        <v>204</v>
      </c>
      <c r="AD36" s="830" t="s">
        <v>72</v>
      </c>
      <c r="AE36" s="894" t="s">
        <v>1204</v>
      </c>
      <c r="AF36" s="830" t="s">
        <v>72</v>
      </c>
      <c r="AG36" s="837" t="s">
        <v>1205</v>
      </c>
      <c r="AH36" s="830" t="s">
        <v>72</v>
      </c>
      <c r="AI36" s="927" t="s">
        <v>1206</v>
      </c>
      <c r="AJ36" s="1079">
        <f>SUM(IF(X35="SI",15,0),IF(Z36="SI",5,0),IF(AB36="X",25,0),IF(AC36="X",25,0),IF(AD36="SI",15,0),IF(AF36="SI",10,0),IF(AH36="SI",30,0))</f>
        <v>85</v>
      </c>
      <c r="AK36" s="1199">
        <v>0.4</v>
      </c>
      <c r="AL36" s="1079">
        <f>+AJ36*AK36</f>
        <v>34</v>
      </c>
      <c r="AM36" s="1079"/>
      <c r="AN36" s="799"/>
      <c r="AO36" s="801"/>
      <c r="AP36" s="799"/>
      <c r="AQ36" s="791"/>
      <c r="AR36" s="181"/>
      <c r="AS36" s="791"/>
      <c r="AT36" s="788"/>
      <c r="AU36" s="791"/>
      <c r="AV36" s="657" t="s">
        <v>1207</v>
      </c>
      <c r="AW36" s="601"/>
      <c r="AX36" s="559" t="s">
        <v>399</v>
      </c>
      <c r="AY36" s="735" t="s">
        <v>1459</v>
      </c>
      <c r="AZ36" s="629" t="s">
        <v>206</v>
      </c>
      <c r="BA36" s="741" t="s">
        <v>1021</v>
      </c>
      <c r="BB36" s="629" t="s">
        <v>1208</v>
      </c>
      <c r="BC36" s="586"/>
      <c r="BD36" s="612" t="s">
        <v>1257</v>
      </c>
      <c r="BE36" s="579" t="s">
        <v>1247</v>
      </c>
      <c r="BF36" s="579"/>
      <c r="BG36" s="714"/>
      <c r="BH36" s="721">
        <v>1</v>
      </c>
      <c r="BI36" s="743" t="s">
        <v>1478</v>
      </c>
      <c r="BJ36" s="743" t="s">
        <v>1482</v>
      </c>
      <c r="BK36" s="722"/>
      <c r="BL36" s="689" t="s">
        <v>681</v>
      </c>
      <c r="BM36" s="581" t="s">
        <v>1478</v>
      </c>
      <c r="BN36" s="581"/>
    </row>
    <row r="37" spans="1:66" ht="170.25" customHeight="1" x14ac:dyDescent="0.25">
      <c r="A37" s="1163"/>
      <c r="B37" s="1162"/>
      <c r="C37" s="788"/>
      <c r="D37" s="788"/>
      <c r="E37" s="788"/>
      <c r="F37" s="788"/>
      <c r="G37" s="894"/>
      <c r="H37" s="855"/>
      <c r="I37" s="843"/>
      <c r="J37" s="799"/>
      <c r="K37" s="843"/>
      <c r="L37" s="799"/>
      <c r="M37" s="801"/>
      <c r="N37" s="799"/>
      <c r="O37" s="791"/>
      <c r="P37" s="843"/>
      <c r="Q37" s="791"/>
      <c r="R37" s="788"/>
      <c r="S37" s="916"/>
      <c r="T37" s="1172"/>
      <c r="U37" s="1031"/>
      <c r="V37" s="840"/>
      <c r="W37" s="799"/>
      <c r="X37" s="830"/>
      <c r="Y37" s="837"/>
      <c r="Z37" s="830"/>
      <c r="AA37" s="837"/>
      <c r="AB37" s="832"/>
      <c r="AC37" s="832"/>
      <c r="AD37" s="830"/>
      <c r="AE37" s="894"/>
      <c r="AF37" s="830"/>
      <c r="AG37" s="837"/>
      <c r="AH37" s="830"/>
      <c r="AI37" s="927"/>
      <c r="AJ37" s="1079"/>
      <c r="AK37" s="1199"/>
      <c r="AL37" s="1079"/>
      <c r="AM37" s="1079"/>
      <c r="AN37" s="799"/>
      <c r="AO37" s="801"/>
      <c r="AP37" s="799"/>
      <c r="AQ37" s="791"/>
      <c r="AR37" s="181"/>
      <c r="AS37" s="791"/>
      <c r="AT37" s="788"/>
      <c r="AU37" s="791"/>
      <c r="AV37" s="653" t="s">
        <v>1209</v>
      </c>
      <c r="AW37" s="178"/>
      <c r="AX37" s="594" t="s">
        <v>399</v>
      </c>
      <c r="AY37" s="736" t="s">
        <v>1210</v>
      </c>
      <c r="AZ37" s="118" t="s">
        <v>413</v>
      </c>
      <c r="BA37" s="118" t="s">
        <v>1211</v>
      </c>
      <c r="BB37" s="585" t="s">
        <v>1212</v>
      </c>
      <c r="BC37" s="586"/>
      <c r="BD37" s="612" t="s">
        <v>1257</v>
      </c>
      <c r="BE37" s="579" t="s">
        <v>1247</v>
      </c>
      <c r="BF37" s="579" t="s">
        <v>1347</v>
      </c>
      <c r="BG37" s="714"/>
      <c r="BH37" s="721"/>
      <c r="BI37" s="743" t="s">
        <v>1487</v>
      </c>
      <c r="BJ37" s="724" t="s">
        <v>1413</v>
      </c>
      <c r="BK37" s="722"/>
      <c r="BL37" s="689" t="s">
        <v>669</v>
      </c>
      <c r="BM37" s="581"/>
      <c r="BN37" s="578" t="s">
        <v>1487</v>
      </c>
    </row>
    <row r="38" spans="1:66" ht="171" customHeight="1" x14ac:dyDescent="0.25">
      <c r="A38" s="1163"/>
      <c r="B38" s="1162"/>
      <c r="C38" s="788"/>
      <c r="D38" s="788"/>
      <c r="E38" s="788"/>
      <c r="F38" s="788"/>
      <c r="G38" s="894"/>
      <c r="H38" s="855"/>
      <c r="I38" s="843"/>
      <c r="J38" s="799"/>
      <c r="K38" s="843"/>
      <c r="L38" s="799"/>
      <c r="M38" s="801"/>
      <c r="N38" s="799"/>
      <c r="O38" s="791"/>
      <c r="P38" s="843"/>
      <c r="Q38" s="791"/>
      <c r="R38" s="788"/>
      <c r="S38" s="916"/>
      <c r="T38" s="1172"/>
      <c r="U38" s="1031"/>
      <c r="V38" s="840"/>
      <c r="W38" s="799"/>
      <c r="X38" s="830"/>
      <c r="Y38" s="837"/>
      <c r="Z38" s="830"/>
      <c r="AA38" s="837"/>
      <c r="AB38" s="832"/>
      <c r="AC38" s="832"/>
      <c r="AD38" s="830"/>
      <c r="AE38" s="894"/>
      <c r="AF38" s="830"/>
      <c r="AG38" s="837"/>
      <c r="AH38" s="830"/>
      <c r="AI38" s="927"/>
      <c r="AJ38" s="1079"/>
      <c r="AK38" s="1199"/>
      <c r="AL38" s="1079"/>
      <c r="AM38" s="1079"/>
      <c r="AN38" s="799"/>
      <c r="AO38" s="801"/>
      <c r="AP38" s="799"/>
      <c r="AQ38" s="791"/>
      <c r="AR38" s="181"/>
      <c r="AS38" s="791"/>
      <c r="AT38" s="788"/>
      <c r="AU38" s="791"/>
      <c r="AV38" s="653" t="s">
        <v>1213</v>
      </c>
      <c r="AW38" s="178"/>
      <c r="AX38" s="594" t="s">
        <v>399</v>
      </c>
      <c r="AY38" s="736" t="s">
        <v>1214</v>
      </c>
      <c r="AZ38" s="118" t="s">
        <v>413</v>
      </c>
      <c r="BA38" s="118" t="s">
        <v>1215</v>
      </c>
      <c r="BB38" s="585" t="s">
        <v>1216</v>
      </c>
      <c r="BC38" s="586"/>
      <c r="BD38" s="612" t="s">
        <v>1257</v>
      </c>
      <c r="BE38" s="578" t="s">
        <v>1309</v>
      </c>
      <c r="BF38" s="579" t="s">
        <v>1346</v>
      </c>
      <c r="BG38" s="714"/>
      <c r="BH38" s="721"/>
      <c r="BI38" s="743" t="s">
        <v>1487</v>
      </c>
      <c r="BJ38" s="724" t="s">
        <v>1413</v>
      </c>
      <c r="BK38" s="722"/>
      <c r="BL38" s="689" t="s">
        <v>669</v>
      </c>
      <c r="BM38" s="581"/>
      <c r="BN38" s="578" t="s">
        <v>1487</v>
      </c>
    </row>
    <row r="39" spans="1:66" ht="147.75" customHeight="1" x14ac:dyDescent="0.25">
      <c r="A39" s="1163">
        <v>8</v>
      </c>
      <c r="B39" s="1167" t="s">
        <v>209</v>
      </c>
      <c r="C39" s="1158" t="s">
        <v>1183</v>
      </c>
      <c r="D39" s="1158" t="s">
        <v>211</v>
      </c>
      <c r="E39" s="1158" t="s">
        <v>832</v>
      </c>
      <c r="F39" s="1158" t="s">
        <v>213</v>
      </c>
      <c r="G39" s="1043" t="s">
        <v>1184</v>
      </c>
      <c r="H39" s="1193" t="s">
        <v>210</v>
      </c>
      <c r="I39" s="1165" t="s">
        <v>1298</v>
      </c>
      <c r="J39" s="1171" t="s">
        <v>41</v>
      </c>
      <c r="K39" s="1165" t="s">
        <v>215</v>
      </c>
      <c r="L39" s="1171">
        <v>1</v>
      </c>
      <c r="M39" s="1174" t="str">
        <f>VLOOKUP(L39,[11]BASE!$A$47:$D$52,2,0)</f>
        <v>Rara vez</v>
      </c>
      <c r="N39" s="1171">
        <v>20</v>
      </c>
      <c r="O39" s="1166" t="str">
        <f>VLOOKUP(N39,[11]BASE!$A$56:$D$58,2,0)</f>
        <v>Catastrófico</v>
      </c>
      <c r="P39" s="1165" t="str">
        <f>CONCATENATE(L39,N39)</f>
        <v>120</v>
      </c>
      <c r="Q39" s="1166">
        <f>L39*N39</f>
        <v>20</v>
      </c>
      <c r="R39" s="1158" t="str">
        <f>VLOOKUP(Q39,[11]BASE!$A$115:$B$129,2,0)</f>
        <v>MODERADA</v>
      </c>
      <c r="S39" s="1192" t="s">
        <v>205</v>
      </c>
      <c r="T39" s="1178" t="str">
        <f>IF(R39="baja","Asumir o Reducir el riesgo",IF(R39="moderada","Reducir el riesgo",IF(R39="Alta","Reducir el riesgo",IF(R39="Extrema","Evitar, reducir, compartir o transferir el riesgo",0))))</f>
        <v>Reducir el riesgo</v>
      </c>
      <c r="U39" s="623" t="s">
        <v>216</v>
      </c>
      <c r="V39" s="622" t="s">
        <v>58</v>
      </c>
      <c r="W39" s="618" t="s">
        <v>61</v>
      </c>
      <c r="X39" s="621" t="s">
        <v>73</v>
      </c>
      <c r="Y39" s="611" t="s">
        <v>1098</v>
      </c>
      <c r="Z39" s="621" t="s">
        <v>72</v>
      </c>
      <c r="AA39" s="611" t="s">
        <v>834</v>
      </c>
      <c r="AB39" s="620"/>
      <c r="AC39" s="620" t="s">
        <v>204</v>
      </c>
      <c r="AD39" s="621" t="s">
        <v>72</v>
      </c>
      <c r="AE39" s="625" t="s">
        <v>220</v>
      </c>
      <c r="AF39" s="621" t="s">
        <v>72</v>
      </c>
      <c r="AG39" s="611" t="s">
        <v>1185</v>
      </c>
      <c r="AH39" s="621" t="s">
        <v>72</v>
      </c>
      <c r="AI39" s="611" t="s">
        <v>222</v>
      </c>
      <c r="AJ39" s="626">
        <f>SUM(IF(X39="SI",15,0),IF(Z39="SI",5,0),IF(AB39="X",25,0),IF(AC39="X",25,0),IF(AD39="SI",15,0),IF(AF39="SI",10,0),IF(AH39="SI",30,0))</f>
        <v>85</v>
      </c>
      <c r="AK39" s="627">
        <v>1</v>
      </c>
      <c r="AL39" s="626">
        <f>AJ39*AK39</f>
        <v>85</v>
      </c>
      <c r="AM39" s="626">
        <f>+AL39</f>
        <v>85</v>
      </c>
      <c r="AN39" s="1171">
        <v>1</v>
      </c>
      <c r="AO39" s="1174" t="str">
        <f>VLOOKUP(AN39,[11]BASE!A$48:$D$52,2,0)</f>
        <v>Rara vez</v>
      </c>
      <c r="AP39" s="1171">
        <v>5</v>
      </c>
      <c r="AQ39" s="1166" t="str">
        <f>VLOOKUP(AP39,[11]BASE!$A$56:$D$58,2,0)</f>
        <v xml:space="preserve">Moderado </v>
      </c>
      <c r="AR39" s="615" t="str">
        <f>CONCATENATE(AN39,AP39)</f>
        <v>15</v>
      </c>
      <c r="AS39" s="1168">
        <f>AN39*AP39</f>
        <v>5</v>
      </c>
      <c r="AT39" s="1158" t="str">
        <f>VLOOKUP(AS39,[11]BASE!$A$115:$B$125,2,0)</f>
        <v>BAJA</v>
      </c>
      <c r="AU39" s="1166" t="str">
        <f>IF(AT39="baja","Asumir o Reducir el riesgo",IF(AT39="moderada","Reducir el riesgo",IF(AT39="Alta","Reducir el riesgo",IF(AT39="Extrema","Evitar, reducir, compartir o transferir el riesgo",0))))</f>
        <v>Asumir o Reducir el riesgo</v>
      </c>
      <c r="AV39" s="623"/>
      <c r="AW39" s="601" t="s">
        <v>216</v>
      </c>
      <c r="AX39" s="585" t="s">
        <v>399</v>
      </c>
      <c r="AY39" s="559" t="s">
        <v>1100</v>
      </c>
      <c r="AZ39" s="605" t="s">
        <v>552</v>
      </c>
      <c r="BA39" s="118" t="s">
        <v>1103</v>
      </c>
      <c r="BB39" s="585" t="s">
        <v>1104</v>
      </c>
      <c r="BC39" s="586"/>
      <c r="BD39" s="559" t="s">
        <v>681</v>
      </c>
      <c r="BE39" s="584" t="s">
        <v>1363</v>
      </c>
      <c r="BF39" s="577" t="s">
        <v>1364</v>
      </c>
      <c r="BG39" s="577"/>
      <c r="BH39" s="721">
        <v>12</v>
      </c>
      <c r="BI39" s="743" t="s">
        <v>1488</v>
      </c>
      <c r="BJ39" s="724" t="s">
        <v>1413</v>
      </c>
      <c r="BK39" s="722"/>
      <c r="BL39" s="689" t="s">
        <v>681</v>
      </c>
      <c r="BM39" s="578" t="s">
        <v>1510</v>
      </c>
      <c r="BN39" s="581"/>
    </row>
    <row r="40" spans="1:66" ht="165" customHeight="1" x14ac:dyDescent="0.25">
      <c r="A40" s="1163"/>
      <c r="B40" s="1167"/>
      <c r="C40" s="1158"/>
      <c r="D40" s="1158"/>
      <c r="E40" s="1158"/>
      <c r="F40" s="1158"/>
      <c r="G40" s="1043"/>
      <c r="H40" s="1193"/>
      <c r="I40" s="1165"/>
      <c r="J40" s="1171"/>
      <c r="K40" s="1165"/>
      <c r="L40" s="1171"/>
      <c r="M40" s="1174"/>
      <c r="N40" s="1171"/>
      <c r="O40" s="1166"/>
      <c r="P40" s="1165"/>
      <c r="Q40" s="1166"/>
      <c r="R40" s="1158"/>
      <c r="S40" s="1192"/>
      <c r="T40" s="1178"/>
      <c r="U40" s="1179" t="s">
        <v>1105</v>
      </c>
      <c r="V40" s="1194" t="s">
        <v>60</v>
      </c>
      <c r="W40" s="1171" t="s">
        <v>59</v>
      </c>
      <c r="X40" s="1198" t="s">
        <v>73</v>
      </c>
      <c r="Y40" s="1043" t="s">
        <v>1098</v>
      </c>
      <c r="Z40" s="1198" t="s">
        <v>72</v>
      </c>
      <c r="AA40" s="1158" t="s">
        <v>1186</v>
      </c>
      <c r="AB40" s="1192"/>
      <c r="AC40" s="1192" t="s">
        <v>204</v>
      </c>
      <c r="AD40" s="1198" t="s">
        <v>72</v>
      </c>
      <c r="AE40" s="1207" t="s">
        <v>1106</v>
      </c>
      <c r="AF40" s="1198" t="s">
        <v>72</v>
      </c>
      <c r="AG40" s="1043" t="s">
        <v>1187</v>
      </c>
      <c r="AH40" s="1198" t="s">
        <v>72</v>
      </c>
      <c r="AI40" s="1043" t="s">
        <v>1107</v>
      </c>
      <c r="AJ40" s="1175">
        <f>SUM(IF(X40="SI",15,0),IF(Z40="SI",5,0),IF(AB40="X",25,0),IF(AC40="X",25,0),IF(AD40="SI",15,0),IF(AF40="SI",10,0),IF(AH40="SI",30,0))</f>
        <v>85</v>
      </c>
      <c r="AK40" s="1196">
        <v>1</v>
      </c>
      <c r="AL40" s="1175">
        <f>AJ40*AK40</f>
        <v>85</v>
      </c>
      <c r="AM40" s="1175">
        <f>+AL40</f>
        <v>85</v>
      </c>
      <c r="AN40" s="1171"/>
      <c r="AO40" s="1174"/>
      <c r="AP40" s="1171"/>
      <c r="AQ40" s="1166"/>
      <c r="AR40" s="615" t="str">
        <f>CONCATENATE(AN40,AP40)</f>
        <v/>
      </c>
      <c r="AS40" s="1169"/>
      <c r="AT40" s="1158"/>
      <c r="AU40" s="1166"/>
      <c r="AV40" s="655" t="s">
        <v>1099</v>
      </c>
      <c r="AW40" s="564"/>
      <c r="AX40" s="559" t="s">
        <v>399</v>
      </c>
      <c r="AY40" s="559" t="s">
        <v>1101</v>
      </c>
      <c r="AZ40" s="605" t="s">
        <v>206</v>
      </c>
      <c r="BA40" s="118" t="s">
        <v>1102</v>
      </c>
      <c r="BB40" s="585" t="s">
        <v>428</v>
      </c>
      <c r="BC40" s="586"/>
      <c r="BD40" s="559" t="s">
        <v>681</v>
      </c>
      <c r="BE40" s="584" t="s">
        <v>1350</v>
      </c>
      <c r="BF40" s="577" t="s">
        <v>1376</v>
      </c>
      <c r="BG40" s="577"/>
      <c r="BH40" s="721">
        <v>1</v>
      </c>
      <c r="BI40" s="743" t="s">
        <v>1479</v>
      </c>
      <c r="BJ40" s="724" t="s">
        <v>1413</v>
      </c>
      <c r="BK40" s="722"/>
      <c r="BL40" s="689" t="s">
        <v>681</v>
      </c>
      <c r="BM40" s="578" t="s">
        <v>1511</v>
      </c>
      <c r="BN40" s="581"/>
    </row>
    <row r="41" spans="1:66" ht="264" customHeight="1" x14ac:dyDescent="0.25">
      <c r="A41" s="1163"/>
      <c r="B41" s="1167"/>
      <c r="C41" s="1158"/>
      <c r="D41" s="1158"/>
      <c r="E41" s="1158"/>
      <c r="F41" s="1158"/>
      <c r="G41" s="1043"/>
      <c r="H41" s="1193"/>
      <c r="I41" s="1165"/>
      <c r="J41" s="1171"/>
      <c r="K41" s="1165"/>
      <c r="L41" s="1171"/>
      <c r="M41" s="1174"/>
      <c r="N41" s="1171"/>
      <c r="O41" s="1166"/>
      <c r="P41" s="1165"/>
      <c r="Q41" s="1166"/>
      <c r="R41" s="1158"/>
      <c r="S41" s="1192"/>
      <c r="T41" s="1178"/>
      <c r="U41" s="1179"/>
      <c r="V41" s="1194"/>
      <c r="W41" s="1171"/>
      <c r="X41" s="1198"/>
      <c r="Y41" s="1043"/>
      <c r="Z41" s="1198"/>
      <c r="AA41" s="1158"/>
      <c r="AB41" s="1192"/>
      <c r="AC41" s="1192"/>
      <c r="AD41" s="1198"/>
      <c r="AE41" s="1207"/>
      <c r="AF41" s="1198"/>
      <c r="AG41" s="1043"/>
      <c r="AH41" s="1198"/>
      <c r="AI41" s="1043"/>
      <c r="AJ41" s="1175"/>
      <c r="AK41" s="1196"/>
      <c r="AL41" s="1175"/>
      <c r="AM41" s="1175"/>
      <c r="AN41" s="1171"/>
      <c r="AO41" s="1174"/>
      <c r="AP41" s="1171"/>
      <c r="AQ41" s="1166"/>
      <c r="AR41" s="615"/>
      <c r="AS41" s="1169"/>
      <c r="AT41" s="1158"/>
      <c r="AU41" s="1166"/>
      <c r="AV41" s="653" t="s">
        <v>1110</v>
      </c>
      <c r="AW41" s="623"/>
      <c r="AX41" s="559" t="s">
        <v>1108</v>
      </c>
      <c r="AY41" s="118" t="s">
        <v>1109</v>
      </c>
      <c r="AZ41" s="118" t="s">
        <v>553</v>
      </c>
      <c r="BA41" s="118" t="s">
        <v>1111</v>
      </c>
      <c r="BB41" s="118" t="s">
        <v>1112</v>
      </c>
      <c r="BC41" s="586"/>
      <c r="BD41" s="594" t="s">
        <v>1257</v>
      </c>
      <c r="BE41" s="579" t="s">
        <v>1337</v>
      </c>
      <c r="BF41" s="577"/>
      <c r="BG41" s="577"/>
      <c r="BH41" s="721">
        <v>4</v>
      </c>
      <c r="BI41" s="743" t="s">
        <v>1480</v>
      </c>
      <c r="BJ41" s="724" t="s">
        <v>1413</v>
      </c>
      <c r="BK41" s="722"/>
      <c r="BL41" s="689" t="s">
        <v>1257</v>
      </c>
      <c r="BM41" s="581" t="s">
        <v>1544</v>
      </c>
      <c r="BN41" s="581"/>
    </row>
    <row r="42" spans="1:66" ht="117" customHeight="1" x14ac:dyDescent="0.25">
      <c r="A42" s="1163"/>
      <c r="B42" s="1167"/>
      <c r="C42" s="1158"/>
      <c r="D42" s="1158"/>
      <c r="E42" s="1158"/>
      <c r="F42" s="1158"/>
      <c r="G42" s="1043"/>
      <c r="H42" s="1193"/>
      <c r="I42" s="1165"/>
      <c r="J42" s="1171"/>
      <c r="K42" s="1165"/>
      <c r="L42" s="1171"/>
      <c r="M42" s="1174"/>
      <c r="N42" s="1171"/>
      <c r="O42" s="1166"/>
      <c r="P42" s="1165"/>
      <c r="Q42" s="1166"/>
      <c r="R42" s="1158"/>
      <c r="S42" s="1192"/>
      <c r="T42" s="1178"/>
      <c r="U42" s="1179"/>
      <c r="V42" s="1194"/>
      <c r="W42" s="1171"/>
      <c r="X42" s="1198"/>
      <c r="Y42" s="1043"/>
      <c r="Z42" s="1198"/>
      <c r="AA42" s="1158"/>
      <c r="AB42" s="1192"/>
      <c r="AC42" s="1192"/>
      <c r="AD42" s="1198"/>
      <c r="AE42" s="1207"/>
      <c r="AF42" s="1198"/>
      <c r="AG42" s="1043"/>
      <c r="AH42" s="1198"/>
      <c r="AI42" s="1043"/>
      <c r="AJ42" s="1175"/>
      <c r="AK42" s="1196"/>
      <c r="AL42" s="1175"/>
      <c r="AM42" s="1175"/>
      <c r="AN42" s="1171"/>
      <c r="AO42" s="1174"/>
      <c r="AP42" s="1171"/>
      <c r="AQ42" s="1166"/>
      <c r="AR42" s="615"/>
      <c r="AS42" s="1170"/>
      <c r="AT42" s="1158"/>
      <c r="AU42" s="1166"/>
      <c r="AV42" s="601"/>
      <c r="AW42" s="623" t="s">
        <v>1105</v>
      </c>
      <c r="AX42" s="572" t="s">
        <v>399</v>
      </c>
      <c r="AY42" s="735" t="s">
        <v>1188</v>
      </c>
      <c r="AZ42" s="585" t="s">
        <v>310</v>
      </c>
      <c r="BA42" s="118" t="s">
        <v>1103</v>
      </c>
      <c r="BB42" s="585" t="s">
        <v>1189</v>
      </c>
      <c r="BC42" s="586"/>
      <c r="BD42" s="559" t="s">
        <v>681</v>
      </c>
      <c r="BE42" s="579" t="s">
        <v>1365</v>
      </c>
      <c r="BF42" s="577"/>
      <c r="BG42" s="577"/>
      <c r="BH42" s="721">
        <v>4</v>
      </c>
      <c r="BI42" s="743" t="s">
        <v>1365</v>
      </c>
      <c r="BJ42" s="724" t="s">
        <v>1413</v>
      </c>
      <c r="BK42" s="722"/>
      <c r="BL42" s="689" t="s">
        <v>681</v>
      </c>
      <c r="BM42" s="581" t="s">
        <v>1512</v>
      </c>
      <c r="BN42" s="581"/>
    </row>
    <row r="43" spans="1:66" ht="296.25" customHeight="1" x14ac:dyDescent="0.25">
      <c r="A43" s="749">
        <v>9</v>
      </c>
      <c r="B43" s="690" t="s">
        <v>201</v>
      </c>
      <c r="C43" s="684" t="s">
        <v>1267</v>
      </c>
      <c r="D43" s="679" t="s">
        <v>562</v>
      </c>
      <c r="E43" s="679" t="s">
        <v>863</v>
      </c>
      <c r="F43" s="684" t="s">
        <v>252</v>
      </c>
      <c r="G43" s="680" t="s">
        <v>1268</v>
      </c>
      <c r="H43" s="682" t="s">
        <v>1250</v>
      </c>
      <c r="I43" s="668" t="s">
        <v>1269</v>
      </c>
      <c r="J43" s="669" t="s">
        <v>41</v>
      </c>
      <c r="K43" s="668" t="s">
        <v>565</v>
      </c>
      <c r="L43" s="670">
        <v>4</v>
      </c>
      <c r="M43" s="628" t="str">
        <f>VLOOKUP(L43,[17]BASE!$A$47:$D$52,2,0)</f>
        <v>Probable</v>
      </c>
      <c r="N43" s="618">
        <v>20</v>
      </c>
      <c r="O43" s="649" t="str">
        <f>VLOOKUP(N43,[17]BASE!$A$56:$D$58,2,0)</f>
        <v>Catastrófico</v>
      </c>
      <c r="P43" s="594" t="str">
        <f>CONCATENATE(L43,N43)</f>
        <v>420</v>
      </c>
      <c r="Q43" s="616">
        <f>L43*N43</f>
        <v>80</v>
      </c>
      <c r="R43" s="671" t="str">
        <f>VLOOKUP(Q43,[17]BASE!$A$115:$B$129,2,0)</f>
        <v>EXTREMA</v>
      </c>
      <c r="S43" s="640" t="s">
        <v>205</v>
      </c>
      <c r="T43" s="624" t="str">
        <f>IF(R43="baja","Asumir o Reducir el riesgo",IF(R43="moderada","Reducir el riesgo",IF(R43="Alta","Reducir el riesgo",IF(R43="Extrema","Evitar, reducir, compartir o transferir el riesgo",0))))</f>
        <v>Evitar, reducir, compartir o transferir el riesgo</v>
      </c>
      <c r="U43" s="672"/>
      <c r="V43" s="645"/>
      <c r="W43" s="673"/>
      <c r="X43" s="621"/>
      <c r="Y43" s="611"/>
      <c r="Z43" s="566"/>
      <c r="AA43" s="671"/>
      <c r="AB43" s="674"/>
      <c r="AC43" s="620"/>
      <c r="AD43" s="621"/>
      <c r="AE43" s="611"/>
      <c r="AF43" s="621"/>
      <c r="AG43" s="170"/>
      <c r="AH43" s="566"/>
      <c r="AI43" s="170"/>
      <c r="AJ43" s="646"/>
      <c r="AK43" s="647"/>
      <c r="AL43" s="648"/>
      <c r="AM43" s="648"/>
      <c r="AN43" s="670">
        <v>4</v>
      </c>
      <c r="AO43" s="675" t="str">
        <f>VLOOKUP(AN43,[17]BASE!A$48:$D$52,2,0)</f>
        <v>Probable</v>
      </c>
      <c r="AP43" s="618">
        <v>20</v>
      </c>
      <c r="AQ43" s="649" t="str">
        <f>VLOOKUP(AP43,[17]BASE!$A$56:$D$58,2,0)</f>
        <v>Catastrófico</v>
      </c>
      <c r="AR43" s="676"/>
      <c r="AS43" s="616">
        <f>AN43*AP43</f>
        <v>80</v>
      </c>
      <c r="AT43" s="617" t="str">
        <f>VLOOKUP(AS43,[17]BASE!$A$115:$B$125,2,0)</f>
        <v>EXTREMA</v>
      </c>
      <c r="AU43" s="649" t="str">
        <f>IF(AT43="baja","Asumir o Reducir el riesgo",IF(AT43="moderada","Reducir el riesgo",IF(AT43="Alta","Reducir el riesgo",IF(AT43="Extrema","Evitar, reducir, compartir o transferir el riesgo",0))))</f>
        <v>Evitar, reducir, compartir o transferir el riesgo</v>
      </c>
      <c r="AV43" s="667" t="s">
        <v>1251</v>
      </c>
      <c r="AW43" s="677"/>
      <c r="AX43" s="171" t="s">
        <v>1248</v>
      </c>
      <c r="AY43" s="169" t="s">
        <v>1249</v>
      </c>
      <c r="AZ43" s="169" t="s">
        <v>206</v>
      </c>
      <c r="BA43" s="678" t="s">
        <v>1252</v>
      </c>
      <c r="BB43" s="678" t="s">
        <v>1252</v>
      </c>
      <c r="BC43" s="586"/>
      <c r="BD43" s="612" t="s">
        <v>1257</v>
      </c>
      <c r="BE43" s="650" t="s">
        <v>1330</v>
      </c>
      <c r="BF43" s="643"/>
      <c r="BG43" s="643"/>
      <c r="BH43" s="721">
        <v>0</v>
      </c>
      <c r="BI43" s="746" t="s">
        <v>1481</v>
      </c>
      <c r="BJ43" s="745"/>
      <c r="BK43" s="722"/>
      <c r="BL43" s="689" t="s">
        <v>1531</v>
      </c>
      <c r="BM43" s="581" t="s">
        <v>1481</v>
      </c>
      <c r="BN43" s="581" t="s">
        <v>1532</v>
      </c>
    </row>
    <row r="44" spans="1:66" ht="108.75" customHeight="1" x14ac:dyDescent="0.25">
      <c r="A44" s="1163">
        <v>10</v>
      </c>
      <c r="B44" s="1162" t="s">
        <v>187</v>
      </c>
      <c r="C44" s="788" t="s">
        <v>330</v>
      </c>
      <c r="D44" s="788" t="s">
        <v>331</v>
      </c>
      <c r="E44" s="788" t="s">
        <v>332</v>
      </c>
      <c r="F44" s="788" t="s">
        <v>333</v>
      </c>
      <c r="G44" s="894" t="s">
        <v>737</v>
      </c>
      <c r="H44" s="855" t="s">
        <v>334</v>
      </c>
      <c r="I44" s="843" t="s">
        <v>535</v>
      </c>
      <c r="J44" s="799" t="s">
        <v>41</v>
      </c>
      <c r="K44" s="843" t="s">
        <v>335</v>
      </c>
      <c r="L44" s="799">
        <v>1</v>
      </c>
      <c r="M44" s="801" t="str">
        <f>VLOOKUP(L44,[18]BASE!$A$47:$D$52,2,0)</f>
        <v>Rara vez</v>
      </c>
      <c r="N44" s="799">
        <v>20</v>
      </c>
      <c r="O44" s="791" t="str">
        <f>VLOOKUP(N44,[18]BASE!$A$56:$D$58,2,0)</f>
        <v>Catastrófico</v>
      </c>
      <c r="P44" s="843" t="str">
        <f>CONCATENATE(L44,N44)</f>
        <v>120</v>
      </c>
      <c r="Q44" s="791">
        <f>L44*N44</f>
        <v>20</v>
      </c>
      <c r="R44" s="788" t="str">
        <f>VLOOKUP(Q44,[18]BASE!$A$115:$B$129,2,0)</f>
        <v>MODERADA</v>
      </c>
      <c r="S44" s="916" t="s">
        <v>336</v>
      </c>
      <c r="T44" s="1172" t="str">
        <f>IF(R44="baja","Asumir o Reducir el riesgo",IF(R44="moderada","Reducir el riesgo",IF(R44="Alta","Reducir el riesgo",IF(R44="Extrema","Evitar, reducir, compartir o transferir el riesgo",0))))</f>
        <v>Reducir el riesgo</v>
      </c>
      <c r="U44" s="611" t="s">
        <v>337</v>
      </c>
      <c r="V44" s="593" t="s">
        <v>58</v>
      </c>
      <c r="W44" s="587" t="s">
        <v>59</v>
      </c>
      <c r="X44" s="590" t="s">
        <v>73</v>
      </c>
      <c r="Y44" s="592"/>
      <c r="Z44" s="590" t="s">
        <v>72</v>
      </c>
      <c r="AA44" s="608" t="s">
        <v>738</v>
      </c>
      <c r="AB44" s="591"/>
      <c r="AC44" s="591" t="s">
        <v>204</v>
      </c>
      <c r="AD44" s="590" t="s">
        <v>72</v>
      </c>
      <c r="AE44" s="607" t="s">
        <v>338</v>
      </c>
      <c r="AF44" s="590" t="s">
        <v>72</v>
      </c>
      <c r="AG44" s="592" t="s">
        <v>339</v>
      </c>
      <c r="AH44" s="590" t="s">
        <v>72</v>
      </c>
      <c r="AI44" s="592" t="s">
        <v>340</v>
      </c>
      <c r="AJ44" s="613">
        <f t="shared" ref="AJ44:AJ49" si="4">SUM(IF(X44="SI",15,0),IF(Z44="SI",5,0),IF(AB44="X",25,0),IF(AC44="X",25,0),IF(AD44="SI",15,0),IF(AF44="SI",10,0),IF(AH44="SI",30,0))</f>
        <v>85</v>
      </c>
      <c r="AK44" s="614">
        <v>1</v>
      </c>
      <c r="AL44" s="613">
        <f>AJ44*AK44</f>
        <v>85</v>
      </c>
      <c r="AM44" s="613">
        <f>+AL44</f>
        <v>85</v>
      </c>
      <c r="AN44" s="799">
        <v>1</v>
      </c>
      <c r="AO44" s="801" t="str">
        <f>VLOOKUP(AN44,[18]BASE!A$48:$D$52,2,0)</f>
        <v>Rara vez</v>
      </c>
      <c r="AP44" s="799">
        <v>5</v>
      </c>
      <c r="AQ44" s="791" t="str">
        <f>VLOOKUP(AP44,[18]BASE!$A$56:$D$58,2,0)</f>
        <v xml:space="preserve">Moderado </v>
      </c>
      <c r="AR44" s="594" t="str">
        <f>CONCATENATE(AN44,AP44)</f>
        <v>15</v>
      </c>
      <c r="AS44" s="791">
        <f>AN44*AP44</f>
        <v>5</v>
      </c>
      <c r="AT44" s="788" t="str">
        <f>VLOOKUP(AS44,[18]BASE!$A$115:$B$125,2,0)</f>
        <v>BAJA</v>
      </c>
      <c r="AU44" s="791" t="str">
        <f>IF(AT44="baja","Asumir o Reducir el riesgo",IF(AT44="moderada","Reducir el riesgo",IF(AT44="Alta","Reducir el riesgo",IF(AT44="Extrema","Evitar, reducir, compartir o transferir el riesgo",0))))</f>
        <v>Asumir o Reducir el riesgo</v>
      </c>
      <c r="AV44" s="601"/>
      <c r="AW44" s="601" t="s">
        <v>739</v>
      </c>
      <c r="AX44" s="585" t="s">
        <v>1380</v>
      </c>
      <c r="AY44" s="559" t="s">
        <v>738</v>
      </c>
      <c r="AZ44" s="605" t="s">
        <v>310</v>
      </c>
      <c r="BA44" s="118" t="s">
        <v>342</v>
      </c>
      <c r="BB44" s="585" t="s">
        <v>343</v>
      </c>
      <c r="BC44" s="586" t="s">
        <v>204</v>
      </c>
      <c r="BD44" s="612" t="s">
        <v>681</v>
      </c>
      <c r="BE44" s="577" t="s">
        <v>1333</v>
      </c>
      <c r="BF44" s="577" t="s">
        <v>1353</v>
      </c>
      <c r="BG44" s="577"/>
      <c r="BH44" s="721">
        <v>4</v>
      </c>
      <c r="BI44" s="724" t="s">
        <v>1460</v>
      </c>
      <c r="BJ44" s="724" t="s">
        <v>1413</v>
      </c>
      <c r="BK44" s="722"/>
      <c r="BL44" s="689" t="s">
        <v>681</v>
      </c>
      <c r="BM44" s="581" t="s">
        <v>1502</v>
      </c>
      <c r="BN44" s="581"/>
    </row>
    <row r="45" spans="1:66" ht="94.5" customHeight="1" x14ac:dyDescent="0.25">
      <c r="A45" s="1163"/>
      <c r="B45" s="1162"/>
      <c r="C45" s="788"/>
      <c r="D45" s="788"/>
      <c r="E45" s="788"/>
      <c r="F45" s="788"/>
      <c r="G45" s="894"/>
      <c r="H45" s="855"/>
      <c r="I45" s="843"/>
      <c r="J45" s="799"/>
      <c r="K45" s="843"/>
      <c r="L45" s="799"/>
      <c r="M45" s="801"/>
      <c r="N45" s="799"/>
      <c r="O45" s="791"/>
      <c r="P45" s="843"/>
      <c r="Q45" s="791"/>
      <c r="R45" s="788"/>
      <c r="S45" s="916"/>
      <c r="T45" s="1172"/>
      <c r="U45" s="611" t="s">
        <v>345</v>
      </c>
      <c r="V45" s="593" t="s">
        <v>60</v>
      </c>
      <c r="W45" s="587" t="s">
        <v>59</v>
      </c>
      <c r="X45" s="590" t="s">
        <v>72</v>
      </c>
      <c r="Y45" s="592" t="s">
        <v>740</v>
      </c>
      <c r="Z45" s="175" t="s">
        <v>72</v>
      </c>
      <c r="AA45" s="608" t="s">
        <v>941</v>
      </c>
      <c r="AB45" s="591"/>
      <c r="AC45" s="591" t="s">
        <v>204</v>
      </c>
      <c r="AD45" s="590" t="s">
        <v>72</v>
      </c>
      <c r="AE45" s="607" t="s">
        <v>741</v>
      </c>
      <c r="AF45" s="590" t="s">
        <v>72</v>
      </c>
      <c r="AG45" s="592" t="s">
        <v>346</v>
      </c>
      <c r="AH45" s="590" t="s">
        <v>72</v>
      </c>
      <c r="AI45" s="592" t="s">
        <v>742</v>
      </c>
      <c r="AJ45" s="613">
        <f t="shared" si="4"/>
        <v>100</v>
      </c>
      <c r="AK45" s="614">
        <v>1</v>
      </c>
      <c r="AL45" s="613">
        <f>AJ45*AK45</f>
        <v>100</v>
      </c>
      <c r="AM45" s="613">
        <f>+AL45</f>
        <v>100</v>
      </c>
      <c r="AN45" s="799"/>
      <c r="AO45" s="801"/>
      <c r="AP45" s="799"/>
      <c r="AQ45" s="791"/>
      <c r="AR45" s="594"/>
      <c r="AS45" s="791"/>
      <c r="AT45" s="788"/>
      <c r="AU45" s="791"/>
      <c r="AV45" s="601"/>
      <c r="AW45" s="611" t="s">
        <v>345</v>
      </c>
      <c r="AX45" s="585" t="s">
        <v>1380</v>
      </c>
      <c r="AY45" s="738" t="s">
        <v>941</v>
      </c>
      <c r="AZ45" s="605" t="s">
        <v>552</v>
      </c>
      <c r="BA45" s="735" t="s">
        <v>546</v>
      </c>
      <c r="BB45" s="585" t="s">
        <v>547</v>
      </c>
      <c r="BC45" s="586"/>
      <c r="BD45" s="612" t="s">
        <v>681</v>
      </c>
      <c r="BE45" s="577" t="s">
        <v>1334</v>
      </c>
      <c r="BF45" s="577"/>
      <c r="BG45" s="577"/>
      <c r="BH45" s="721">
        <v>15</v>
      </c>
      <c r="BI45" s="724" t="s">
        <v>1461</v>
      </c>
      <c r="BJ45" s="724" t="s">
        <v>1413</v>
      </c>
      <c r="BK45" s="722"/>
      <c r="BL45" s="689" t="s">
        <v>681</v>
      </c>
      <c r="BM45" s="581" t="s">
        <v>1503</v>
      </c>
      <c r="BN45" s="581"/>
    </row>
    <row r="46" spans="1:66" ht="204" customHeight="1" x14ac:dyDescent="0.25">
      <c r="A46" s="1163">
        <v>11</v>
      </c>
      <c r="B46" s="1162" t="s">
        <v>677</v>
      </c>
      <c r="C46" s="788" t="s">
        <v>674</v>
      </c>
      <c r="D46" s="788" t="s">
        <v>355</v>
      </c>
      <c r="E46" s="788" t="s">
        <v>945</v>
      </c>
      <c r="F46" s="788" t="s">
        <v>252</v>
      </c>
      <c r="G46" s="894" t="s">
        <v>943</v>
      </c>
      <c r="H46" s="855" t="s">
        <v>944</v>
      </c>
      <c r="I46" s="843" t="s">
        <v>942</v>
      </c>
      <c r="J46" s="799" t="s">
        <v>41</v>
      </c>
      <c r="K46" s="843" t="s">
        <v>946</v>
      </c>
      <c r="L46" s="799">
        <v>1</v>
      </c>
      <c r="M46" s="801" t="str">
        <f>VLOOKUP(L46,[1]BASE!$A$47:$D$52,2,0)</f>
        <v>Rara vez</v>
      </c>
      <c r="N46" s="799">
        <v>20</v>
      </c>
      <c r="O46" s="791" t="str">
        <f>VLOOKUP(N46,[1]BASE!$A$56:$D$58,2,0)</f>
        <v>Catastrófico</v>
      </c>
      <c r="P46" s="843" t="str">
        <f>CONCATENATE(L46,N46)</f>
        <v>120</v>
      </c>
      <c r="Q46" s="791">
        <f>L46*N46</f>
        <v>20</v>
      </c>
      <c r="R46" s="788" t="str">
        <f>VLOOKUP(Q46,[1]BASE!$A$115:$B$129,2,0)</f>
        <v>MODERADA</v>
      </c>
      <c r="S46" s="916" t="s">
        <v>284</v>
      </c>
      <c r="T46" s="1172" t="str">
        <f>IF(R46="baja","Asumir o Reducir el riesgo",IF(R46="moderada","Reducir el riesgo",IF(R46="Alta","Reducir el riesgo",IF(R46="Extrema","Evitar, reducir, compartir o transferir el riesgo",0))))</f>
        <v>Reducir el riesgo</v>
      </c>
      <c r="U46" s="644" t="s">
        <v>953</v>
      </c>
      <c r="V46" s="593" t="s">
        <v>60</v>
      </c>
      <c r="W46" s="587" t="s">
        <v>59</v>
      </c>
      <c r="X46" s="590" t="s">
        <v>72</v>
      </c>
      <c r="Y46" s="592" t="s">
        <v>947</v>
      </c>
      <c r="Z46" s="590" t="s">
        <v>72</v>
      </c>
      <c r="AA46" s="592" t="s">
        <v>361</v>
      </c>
      <c r="AB46" s="591"/>
      <c r="AC46" s="591" t="s">
        <v>204</v>
      </c>
      <c r="AD46" s="590" t="s">
        <v>72</v>
      </c>
      <c r="AE46" s="607" t="s">
        <v>948</v>
      </c>
      <c r="AF46" s="590" t="s">
        <v>72</v>
      </c>
      <c r="AG46" s="592" t="s">
        <v>950</v>
      </c>
      <c r="AH46" s="590" t="s">
        <v>72</v>
      </c>
      <c r="AI46" s="592" t="s">
        <v>949</v>
      </c>
      <c r="AJ46" s="589">
        <f t="shared" si="4"/>
        <v>100</v>
      </c>
      <c r="AK46" s="606">
        <v>1</v>
      </c>
      <c r="AL46" s="589">
        <f>AJ46*AK46</f>
        <v>100</v>
      </c>
      <c r="AM46" s="589">
        <f>AL46</f>
        <v>100</v>
      </c>
      <c r="AN46" s="799">
        <v>1</v>
      </c>
      <c r="AO46" s="801" t="str">
        <f>VLOOKUP(AN46,[1]BASE!A$48:$D$52,2,0)</f>
        <v>Rara vez</v>
      </c>
      <c r="AP46" s="799">
        <v>5</v>
      </c>
      <c r="AQ46" s="791" t="str">
        <f>VLOOKUP(AP46,[1]BASE!$A$56:$D$58,2,0)</f>
        <v xml:space="preserve">Moderado </v>
      </c>
      <c r="AR46" s="594" t="str">
        <f>CONCATENATE(AN46,AP46)</f>
        <v>15</v>
      </c>
      <c r="AS46" s="791">
        <f>AN46*AP46</f>
        <v>5</v>
      </c>
      <c r="AT46" s="788" t="str">
        <f>VLOOKUP(AS46,[1]BASE!$A$115:$B$125,2,0)</f>
        <v>BAJA</v>
      </c>
      <c r="AU46" s="791" t="str">
        <f>IF(AT46="baja","Asumir o Reducir el riesgo",IF(AT46="moderada","Reducir el riesgo",IF(AT46="Alta","Reducir el riesgo",IF(AT46="Extrema","Evitar, reducir, compartir o transferir el riesgo",0))))</f>
        <v>Asumir o Reducir el riesgo</v>
      </c>
      <c r="AV46" s="600"/>
      <c r="AW46" s="600" t="s">
        <v>953</v>
      </c>
      <c r="AX46" s="585" t="s">
        <v>1108</v>
      </c>
      <c r="AY46" s="559" t="s">
        <v>1009</v>
      </c>
      <c r="AZ46" s="629" t="s">
        <v>926</v>
      </c>
      <c r="BA46" s="735" t="s">
        <v>1010</v>
      </c>
      <c r="BB46" s="605" t="s">
        <v>1061</v>
      </c>
      <c r="BC46" s="586" t="s">
        <v>951</v>
      </c>
      <c r="BD46" s="612" t="s">
        <v>681</v>
      </c>
      <c r="BE46" s="577" t="s">
        <v>1462</v>
      </c>
      <c r="BF46" s="577"/>
      <c r="BG46" s="577"/>
      <c r="BH46" s="721">
        <v>67</v>
      </c>
      <c r="BI46" s="724" t="s">
        <v>1463</v>
      </c>
      <c r="BJ46" s="724" t="s">
        <v>1413</v>
      </c>
      <c r="BK46" s="722"/>
      <c r="BL46" s="689" t="s">
        <v>681</v>
      </c>
      <c r="BM46" s="581" t="s">
        <v>1504</v>
      </c>
      <c r="BN46" s="1211" t="s">
        <v>1545</v>
      </c>
    </row>
    <row r="47" spans="1:66" ht="119.25" customHeight="1" x14ac:dyDescent="0.25">
      <c r="A47" s="1163"/>
      <c r="B47" s="1162"/>
      <c r="C47" s="788"/>
      <c r="D47" s="788"/>
      <c r="E47" s="788"/>
      <c r="F47" s="788"/>
      <c r="G47" s="894"/>
      <c r="H47" s="855"/>
      <c r="I47" s="843"/>
      <c r="J47" s="799"/>
      <c r="K47" s="843"/>
      <c r="L47" s="799"/>
      <c r="M47" s="801"/>
      <c r="N47" s="799"/>
      <c r="O47" s="791"/>
      <c r="P47" s="843"/>
      <c r="Q47" s="791"/>
      <c r="R47" s="788"/>
      <c r="S47" s="916"/>
      <c r="T47" s="1172"/>
      <c r="U47" s="644" t="s">
        <v>1036</v>
      </c>
      <c r="V47" s="593" t="s">
        <v>58</v>
      </c>
      <c r="W47" s="587" t="s">
        <v>59</v>
      </c>
      <c r="X47" s="590" t="s">
        <v>73</v>
      </c>
      <c r="Y47" s="592"/>
      <c r="Z47" s="590" t="s">
        <v>72</v>
      </c>
      <c r="AA47" s="592" t="s">
        <v>1078</v>
      </c>
      <c r="AB47" s="591"/>
      <c r="AC47" s="591" t="s">
        <v>204</v>
      </c>
      <c r="AD47" s="590" t="s">
        <v>72</v>
      </c>
      <c r="AE47" s="607" t="s">
        <v>1079</v>
      </c>
      <c r="AF47" s="590" t="s">
        <v>72</v>
      </c>
      <c r="AG47" s="592" t="s">
        <v>1081</v>
      </c>
      <c r="AH47" s="590" t="s">
        <v>72</v>
      </c>
      <c r="AI47" s="592" t="s">
        <v>1080</v>
      </c>
      <c r="AJ47" s="589">
        <f t="shared" si="4"/>
        <v>85</v>
      </c>
      <c r="AK47" s="606">
        <v>1</v>
      </c>
      <c r="AL47" s="589">
        <f>AJ47*AK47</f>
        <v>85</v>
      </c>
      <c r="AM47" s="589">
        <f>AL47</f>
        <v>85</v>
      </c>
      <c r="AN47" s="799"/>
      <c r="AO47" s="801"/>
      <c r="AP47" s="799"/>
      <c r="AQ47" s="791"/>
      <c r="AR47" s="594"/>
      <c r="AS47" s="791"/>
      <c r="AT47" s="788"/>
      <c r="AU47" s="791"/>
      <c r="AV47" s="600"/>
      <c r="AW47" s="600" t="s">
        <v>1036</v>
      </c>
      <c r="AX47" s="585" t="s">
        <v>365</v>
      </c>
      <c r="AY47" s="741" t="s">
        <v>1009</v>
      </c>
      <c r="AZ47" s="629" t="s">
        <v>1034</v>
      </c>
      <c r="BA47" s="735" t="s">
        <v>1073</v>
      </c>
      <c r="BB47" s="585" t="s">
        <v>1036</v>
      </c>
      <c r="BC47" s="586" t="s">
        <v>1035</v>
      </c>
      <c r="BD47" s="612" t="s">
        <v>681</v>
      </c>
      <c r="BE47" s="577" t="s">
        <v>1395</v>
      </c>
      <c r="BF47" s="577"/>
      <c r="BG47" s="577"/>
      <c r="BH47" s="721">
        <v>1</v>
      </c>
      <c r="BI47" s="724" t="s">
        <v>1414</v>
      </c>
      <c r="BJ47" s="724" t="s">
        <v>1413</v>
      </c>
      <c r="BK47" s="722"/>
      <c r="BL47" s="689" t="s">
        <v>681</v>
      </c>
      <c r="BM47" s="581" t="s">
        <v>1395</v>
      </c>
      <c r="BN47" s="1212"/>
    </row>
    <row r="48" spans="1:66" ht="303" customHeight="1" x14ac:dyDescent="0.25">
      <c r="A48" s="1163">
        <v>12</v>
      </c>
      <c r="B48" s="1167" t="s">
        <v>192</v>
      </c>
      <c r="C48" s="1158" t="s">
        <v>626</v>
      </c>
      <c r="D48" s="687" t="s">
        <v>669</v>
      </c>
      <c r="E48" s="687" t="s">
        <v>1400</v>
      </c>
      <c r="F48" s="687" t="s">
        <v>1398</v>
      </c>
      <c r="G48" s="685" t="s">
        <v>1399</v>
      </c>
      <c r="H48" s="688" t="s">
        <v>628</v>
      </c>
      <c r="I48" s="617" t="s">
        <v>933</v>
      </c>
      <c r="J48" s="618" t="s">
        <v>41</v>
      </c>
      <c r="K48" s="615" t="s">
        <v>629</v>
      </c>
      <c r="L48" s="618">
        <v>1</v>
      </c>
      <c r="M48" s="628" t="str">
        <f>VLOOKUP(L48,[16]BASE!$A$47:$D$52,2,0)</f>
        <v>Rara vez</v>
      </c>
      <c r="N48" s="618">
        <v>20</v>
      </c>
      <c r="O48" s="616" t="str">
        <f>VLOOKUP(N48,[16]BASE!$A$56:$D$58,2,0)</f>
        <v>Catastrófico</v>
      </c>
      <c r="P48" s="615" t="str">
        <f>CONCATENATE(L48,N48)</f>
        <v>120</v>
      </c>
      <c r="Q48" s="616">
        <f>L48*N48</f>
        <v>20</v>
      </c>
      <c r="R48" s="617" t="str">
        <f>VLOOKUP(Q48,[16]BASE!$A$115:$B$129,2,0)</f>
        <v>MODERADA</v>
      </c>
      <c r="S48" s="620" t="s">
        <v>491</v>
      </c>
      <c r="T48" s="624" t="str">
        <f>IF(R48="baja","Asumir o Reducir el riesgo",IF(R48="moderada","Reducir el riesgo",IF(R48="Alta","Reducir el riesgo",IF(R48="Extrema","Evitar, reducir, compartir o transferir el riesgo",0))))</f>
        <v>Reducir el riesgo</v>
      </c>
      <c r="U48" s="611" t="s">
        <v>1379</v>
      </c>
      <c r="V48" s="622" t="s">
        <v>58</v>
      </c>
      <c r="W48" s="618" t="s">
        <v>59</v>
      </c>
      <c r="X48" s="621" t="s">
        <v>73</v>
      </c>
      <c r="Y48" s="611"/>
      <c r="Z48" s="621" t="s">
        <v>72</v>
      </c>
      <c r="AA48" s="611" t="s">
        <v>1245</v>
      </c>
      <c r="AB48" s="620"/>
      <c r="AC48" s="620" t="s">
        <v>204</v>
      </c>
      <c r="AD48" s="621" t="s">
        <v>72</v>
      </c>
      <c r="AE48" s="625" t="s">
        <v>1264</v>
      </c>
      <c r="AF48" s="621" t="s">
        <v>72</v>
      </c>
      <c r="AG48" s="611" t="s">
        <v>1084</v>
      </c>
      <c r="AH48" s="621" t="s">
        <v>72</v>
      </c>
      <c r="AI48" s="611" t="s">
        <v>1085</v>
      </c>
      <c r="AJ48" s="626">
        <f t="shared" si="4"/>
        <v>85</v>
      </c>
      <c r="AK48" s="627">
        <v>1</v>
      </c>
      <c r="AL48" s="626">
        <f>AJ48*AK48</f>
        <v>85</v>
      </c>
      <c r="AM48" s="626">
        <f>AL48+AL49</f>
        <v>170</v>
      </c>
      <c r="AN48" s="618">
        <v>1</v>
      </c>
      <c r="AO48" s="628" t="str">
        <f>VLOOKUP(AN48,[16]BASE!A$48:$D$52,2,0)</f>
        <v>Rara vez</v>
      </c>
      <c r="AP48" s="618">
        <v>20</v>
      </c>
      <c r="AQ48" s="616" t="str">
        <f>VLOOKUP(AP48,[16]BASE!$A$56:$D$58,2,0)</f>
        <v>Catastrófico</v>
      </c>
      <c r="AR48" s="642" t="str">
        <f>CONCATENATE(AN48,AP48)</f>
        <v>120</v>
      </c>
      <c r="AS48" s="616">
        <f>AN48*AP48</f>
        <v>20</v>
      </c>
      <c r="AT48" s="617" t="str">
        <f>VLOOKUP(AS48,[16]BASE!$A$115:$B$125,2,0)</f>
        <v>MODERADA</v>
      </c>
      <c r="AU48" s="616" t="str">
        <f>IF(AT48="baja","Asumir o Reducir el riesgo",IF(AT48="moderada","Reducir el riesgo",IF(AT48="Alta","Reducir el riesgo",IF(AT48="Extrema","Evitar, reducir, compartir o transferir el riesgo",0))))</f>
        <v>Reducir el riesgo</v>
      </c>
      <c r="AV48" s="611"/>
      <c r="AW48" s="656" t="s">
        <v>1379</v>
      </c>
      <c r="AX48" s="572" t="s">
        <v>341</v>
      </c>
      <c r="AY48" s="572" t="s">
        <v>706</v>
      </c>
      <c r="AZ48" s="574" t="s">
        <v>303</v>
      </c>
      <c r="BA48" s="573" t="s">
        <v>892</v>
      </c>
      <c r="BB48" s="617" t="s">
        <v>632</v>
      </c>
      <c r="BC48" s="586"/>
      <c r="BD48" s="559" t="s">
        <v>1257</v>
      </c>
      <c r="BE48" s="643" t="s">
        <v>1393</v>
      </c>
      <c r="BF48" s="643" t="s">
        <v>1464</v>
      </c>
      <c r="BG48" s="643"/>
      <c r="BH48" s="721">
        <v>1</v>
      </c>
      <c r="BI48" s="724" t="s">
        <v>1484</v>
      </c>
      <c r="BJ48" s="724" t="s">
        <v>1413</v>
      </c>
      <c r="BK48" s="722"/>
      <c r="BL48" s="689" t="s">
        <v>681</v>
      </c>
      <c r="BM48" s="581" t="s">
        <v>1546</v>
      </c>
      <c r="BN48" s="581"/>
    </row>
    <row r="49" spans="1:66" ht="86.25" customHeight="1" x14ac:dyDescent="0.25">
      <c r="A49" s="1163"/>
      <c r="B49" s="1167"/>
      <c r="C49" s="1158"/>
      <c r="D49" s="1158" t="s">
        <v>1400</v>
      </c>
      <c r="E49" s="1158" t="s">
        <v>1400</v>
      </c>
      <c r="F49" s="1158" t="s">
        <v>252</v>
      </c>
      <c r="G49" s="1043" t="s">
        <v>1401</v>
      </c>
      <c r="H49" s="1193" t="s">
        <v>633</v>
      </c>
      <c r="I49" s="1158" t="s">
        <v>934</v>
      </c>
      <c r="J49" s="1171" t="s">
        <v>41</v>
      </c>
      <c r="K49" s="1165" t="s">
        <v>1246</v>
      </c>
      <c r="L49" s="1171">
        <v>1</v>
      </c>
      <c r="M49" s="1174" t="str">
        <f>VLOOKUP(L49,[16]BASE!$A$47:$D$52,2,0)</f>
        <v>Rara vez</v>
      </c>
      <c r="N49" s="1171">
        <v>20</v>
      </c>
      <c r="O49" s="1166" t="str">
        <f>VLOOKUP(N49,[16]BASE!$A$56:$D$58,2,0)</f>
        <v>Catastrófico</v>
      </c>
      <c r="P49" s="1165" t="str">
        <f>CONCATENATE(L49,N49)</f>
        <v>120</v>
      </c>
      <c r="Q49" s="1166">
        <f>L49*N49</f>
        <v>20</v>
      </c>
      <c r="R49" s="1158" t="str">
        <f>VLOOKUP(Q49,[16]BASE!$A$115:$B$129,2,0)</f>
        <v>MODERADA</v>
      </c>
      <c r="S49" s="1192" t="s">
        <v>205</v>
      </c>
      <c r="T49" s="1178" t="str">
        <f>IF(R49="baja","Asumir o Reducir el riesgo",IF(R49="moderada","Reducir el riesgo",IF(R49="Alta","Reducir el riesgo",IF(R49="Extrema","Evitar, reducir, compartir o transferir el riesgo",0))))</f>
        <v>Reducir el riesgo</v>
      </c>
      <c r="U49" s="1206" t="s">
        <v>1379</v>
      </c>
      <c r="V49" s="1194" t="s">
        <v>58</v>
      </c>
      <c r="W49" s="1171" t="s">
        <v>59</v>
      </c>
      <c r="X49" s="1198" t="s">
        <v>73</v>
      </c>
      <c r="Y49" s="1179"/>
      <c r="Z49" s="1198" t="s">
        <v>72</v>
      </c>
      <c r="AA49" s="1179" t="s">
        <v>1245</v>
      </c>
      <c r="AB49" s="1192"/>
      <c r="AC49" s="1192" t="s">
        <v>204</v>
      </c>
      <c r="AD49" s="1198" t="s">
        <v>72</v>
      </c>
      <c r="AE49" s="1179" t="s">
        <v>1264</v>
      </c>
      <c r="AF49" s="1198" t="s">
        <v>72</v>
      </c>
      <c r="AG49" s="1043" t="s">
        <v>1084</v>
      </c>
      <c r="AH49" s="1198" t="s">
        <v>72</v>
      </c>
      <c r="AI49" s="1179" t="s">
        <v>1085</v>
      </c>
      <c r="AJ49" s="1175">
        <f t="shared" si="4"/>
        <v>85</v>
      </c>
      <c r="AK49" s="1196">
        <v>1</v>
      </c>
      <c r="AL49" s="1175">
        <f>+AJ49*AK49</f>
        <v>85</v>
      </c>
      <c r="AM49" s="1200">
        <v>85</v>
      </c>
      <c r="AN49" s="1171">
        <v>1</v>
      </c>
      <c r="AO49" s="1174" t="str">
        <f>VLOOKUP(AN49,[16]BASE!A$48:$D$52,2,0)</f>
        <v>Rara vez</v>
      </c>
      <c r="AP49" s="1171">
        <v>20</v>
      </c>
      <c r="AQ49" s="1166" t="str">
        <f>VLOOKUP(AP49,[16]BASE!$A$56:$D$58,2,0)</f>
        <v>Catastrófico</v>
      </c>
      <c r="AR49" s="615" t="str">
        <f>CONCATENATE(AN49,AP49)</f>
        <v>120</v>
      </c>
      <c r="AS49" s="1166">
        <f>AN49*AP49</f>
        <v>20</v>
      </c>
      <c r="AT49" s="1158" t="str">
        <f>VLOOKUP(AS49,[16]BASE!$A$115:$B$125,2,0)</f>
        <v>MODERADA</v>
      </c>
      <c r="AU49" s="1166" t="str">
        <f>IF(AT49="baja","Asumir o Reducir el riesgo",IF(AT49="moderada","Reducir el riesgo",IF(AT49="Alta","Reducir el riesgo",IF(AT49="Extrema","Evitar, reducir, compartir o transferir el riesgo",0))))</f>
        <v>Reducir el riesgo</v>
      </c>
      <c r="AV49" s="659" t="s">
        <v>635</v>
      </c>
      <c r="AW49" s="630"/>
      <c r="AX49" s="572" t="s">
        <v>341</v>
      </c>
      <c r="AY49" s="572" t="s">
        <v>631</v>
      </c>
      <c r="AZ49" s="574" t="s">
        <v>206</v>
      </c>
      <c r="BA49" s="574" t="s">
        <v>636</v>
      </c>
      <c r="BB49" s="574" t="s">
        <v>637</v>
      </c>
      <c r="BC49" s="586"/>
      <c r="BD49" s="612" t="s">
        <v>1257</v>
      </c>
      <c r="BE49" s="579" t="s">
        <v>1374</v>
      </c>
      <c r="BF49" s="577"/>
      <c r="BG49" s="577"/>
      <c r="BH49" s="721">
        <v>1</v>
      </c>
      <c r="BI49" s="724" t="s">
        <v>1415</v>
      </c>
      <c r="BJ49" s="724" t="s">
        <v>1413</v>
      </c>
      <c r="BK49" s="722"/>
      <c r="BL49" s="689" t="s">
        <v>681</v>
      </c>
      <c r="BM49" s="581" t="s">
        <v>1513</v>
      </c>
      <c r="BN49" s="581"/>
    </row>
    <row r="50" spans="1:66" ht="195.75" customHeight="1" x14ac:dyDescent="0.25">
      <c r="A50" s="1163"/>
      <c r="B50" s="1167"/>
      <c r="C50" s="1158"/>
      <c r="D50" s="1158"/>
      <c r="E50" s="1158"/>
      <c r="F50" s="1158"/>
      <c r="G50" s="1043"/>
      <c r="H50" s="1193"/>
      <c r="I50" s="1158"/>
      <c r="J50" s="1171"/>
      <c r="K50" s="1165"/>
      <c r="L50" s="1171"/>
      <c r="M50" s="1174"/>
      <c r="N50" s="1171"/>
      <c r="O50" s="1166"/>
      <c r="P50" s="1165"/>
      <c r="Q50" s="1166"/>
      <c r="R50" s="1158"/>
      <c r="S50" s="1192"/>
      <c r="T50" s="1178"/>
      <c r="U50" s="1206"/>
      <c r="V50" s="1194"/>
      <c r="W50" s="1171"/>
      <c r="X50" s="1198"/>
      <c r="Y50" s="1179"/>
      <c r="Z50" s="1198"/>
      <c r="AA50" s="1179"/>
      <c r="AB50" s="1192"/>
      <c r="AC50" s="1192"/>
      <c r="AD50" s="1198"/>
      <c r="AE50" s="1179"/>
      <c r="AF50" s="1198"/>
      <c r="AG50" s="1043"/>
      <c r="AH50" s="1198"/>
      <c r="AI50" s="1179"/>
      <c r="AJ50" s="1175"/>
      <c r="AK50" s="1196"/>
      <c r="AL50" s="1175"/>
      <c r="AM50" s="1200"/>
      <c r="AN50" s="1171"/>
      <c r="AO50" s="1174"/>
      <c r="AP50" s="1171"/>
      <c r="AQ50" s="1166"/>
      <c r="AR50" s="181"/>
      <c r="AS50" s="1166"/>
      <c r="AT50" s="1158"/>
      <c r="AU50" s="1166"/>
      <c r="AV50" s="630"/>
      <c r="AW50" s="656" t="s">
        <v>1379</v>
      </c>
      <c r="AX50" s="572" t="s">
        <v>341</v>
      </c>
      <c r="AY50" s="572" t="s">
        <v>706</v>
      </c>
      <c r="AZ50" s="574" t="s">
        <v>303</v>
      </c>
      <c r="BA50" s="573" t="s">
        <v>892</v>
      </c>
      <c r="BB50" s="617" t="s">
        <v>632</v>
      </c>
      <c r="BC50" s="586"/>
      <c r="BD50" s="612" t="s">
        <v>1257</v>
      </c>
      <c r="BE50" s="643" t="s">
        <v>1394</v>
      </c>
      <c r="BF50" s="601" t="s">
        <v>1464</v>
      </c>
      <c r="BG50" s="706"/>
      <c r="BH50" s="721">
        <v>1</v>
      </c>
      <c r="BI50" s="724" t="s">
        <v>1484</v>
      </c>
      <c r="BJ50" s="724" t="s">
        <v>1413</v>
      </c>
      <c r="BK50" s="722"/>
      <c r="BL50" s="689" t="s">
        <v>681</v>
      </c>
      <c r="BM50" s="631" t="s">
        <v>1484</v>
      </c>
      <c r="BN50" s="581"/>
    </row>
    <row r="51" spans="1:66" ht="139.5" customHeight="1" x14ac:dyDescent="0.25">
      <c r="A51" s="1163">
        <v>13</v>
      </c>
      <c r="B51" s="1167" t="s">
        <v>194</v>
      </c>
      <c r="C51" s="1158" t="s">
        <v>280</v>
      </c>
      <c r="D51" s="1158" t="s">
        <v>758</v>
      </c>
      <c r="E51" s="1158" t="s">
        <v>281</v>
      </c>
      <c r="F51" s="1158" t="s">
        <v>282</v>
      </c>
      <c r="G51" s="1043" t="s">
        <v>759</v>
      </c>
      <c r="H51" s="1193" t="s">
        <v>760</v>
      </c>
      <c r="I51" s="1165" t="s">
        <v>1279</v>
      </c>
      <c r="J51" s="1171" t="s">
        <v>41</v>
      </c>
      <c r="K51" s="1165" t="s">
        <v>283</v>
      </c>
      <c r="L51" s="1171">
        <v>1</v>
      </c>
      <c r="M51" s="1174" t="str">
        <f>VLOOKUP(L51,[6]BASE!$A$47:$D$52,2,0)</f>
        <v>Rara vez</v>
      </c>
      <c r="N51" s="1171">
        <v>20</v>
      </c>
      <c r="O51" s="1166" t="str">
        <f>VLOOKUP(N51,[6]BASE!$A$56:$D$58,2,0)</f>
        <v>Catastrófico</v>
      </c>
      <c r="P51" s="1165" t="str">
        <f>CONCATENATE(L51,N51)</f>
        <v>120</v>
      </c>
      <c r="Q51" s="1166">
        <f>L51*N51</f>
        <v>20</v>
      </c>
      <c r="R51" s="1158" t="str">
        <f>VLOOKUP(Q51,[6]BASE!$A$115:$B$129,2,0)</f>
        <v>MODERADA</v>
      </c>
      <c r="S51" s="1192" t="s">
        <v>284</v>
      </c>
      <c r="T51" s="1178" t="str">
        <f>IF(R51="baja","Asumir o Reducir el riesgo",IF(R51="moderada","Reducir el riesgo",IF(R51="Alta","Reducir el riesgo",IF(R51="Extrema","Evitar, reducir, compartir o transferir el riesgo",0))))</f>
        <v>Reducir el riesgo</v>
      </c>
      <c r="U51" s="611" t="s">
        <v>761</v>
      </c>
      <c r="V51" s="622" t="s">
        <v>60</v>
      </c>
      <c r="W51" s="618" t="s">
        <v>59</v>
      </c>
      <c r="X51" s="621" t="s">
        <v>73</v>
      </c>
      <c r="Y51" s="611"/>
      <c r="Z51" s="621" t="s">
        <v>73</v>
      </c>
      <c r="AA51" s="611" t="s">
        <v>387</v>
      </c>
      <c r="AB51" s="620"/>
      <c r="AC51" s="620" t="s">
        <v>204</v>
      </c>
      <c r="AD51" s="621" t="s">
        <v>72</v>
      </c>
      <c r="AE51" s="625" t="s">
        <v>286</v>
      </c>
      <c r="AF51" s="621" t="s">
        <v>72</v>
      </c>
      <c r="AG51" s="611" t="s">
        <v>287</v>
      </c>
      <c r="AH51" s="621" t="s">
        <v>72</v>
      </c>
      <c r="AI51" s="611" t="s">
        <v>288</v>
      </c>
      <c r="AJ51" s="626">
        <f>SUM(IF(X51="SI",15,0),IF(Z51="SI",5,0),IF(AB51="X",25,0),IF(AC51="X",25,0),IF(AD51="SI",15,0),IF(AF51="SI",10,0),IF(AH51="SI",30,0))</f>
        <v>80</v>
      </c>
      <c r="AK51" s="627">
        <v>0.7</v>
      </c>
      <c r="AL51" s="626">
        <f>AJ51*AK51</f>
        <v>56</v>
      </c>
      <c r="AM51" s="1175">
        <f>+AL51+AL52</f>
        <v>80</v>
      </c>
      <c r="AN51" s="1171">
        <v>1</v>
      </c>
      <c r="AO51" s="1174" t="str">
        <f>VLOOKUP(AN51,[6]BASE!A$48:$D$52,2,0)</f>
        <v>Rara vez</v>
      </c>
      <c r="AP51" s="1171">
        <v>5</v>
      </c>
      <c r="AQ51" s="1166" t="str">
        <f>VLOOKUP(AP51,[6]BASE!$A$56:$D$58,2,0)</f>
        <v xml:space="preserve">Moderado </v>
      </c>
      <c r="AR51" s="615" t="str">
        <f>CONCATENATE(AN51,AP51)</f>
        <v>15</v>
      </c>
      <c r="AS51" s="1168">
        <f>AN51*AP51</f>
        <v>5</v>
      </c>
      <c r="AT51" s="1158" t="str">
        <f>VLOOKUP(AS51,[6]BASE!$A$115:$B$125,2,0)</f>
        <v>BAJA</v>
      </c>
      <c r="AU51" s="1166" t="str">
        <f>IF(AT51="baja","Asumir o Reducir el riesgo",IF(AT51="moderada","Reducir el riesgo",IF(AT51="Alta","Reducir el riesgo",IF(AT51="Extrema","Evitar, reducir, compartir o transferir el riesgo",0))))</f>
        <v>Asumir o Reducir el riesgo</v>
      </c>
      <c r="AV51" s="611"/>
      <c r="AW51" s="611" t="s">
        <v>761</v>
      </c>
      <c r="AX51" s="585" t="s">
        <v>1380</v>
      </c>
      <c r="AY51" s="740" t="s">
        <v>387</v>
      </c>
      <c r="AZ51" s="574" t="s">
        <v>1160</v>
      </c>
      <c r="BA51" s="740" t="s">
        <v>287</v>
      </c>
      <c r="BB51" s="611" t="s">
        <v>1161</v>
      </c>
      <c r="BC51" s="616"/>
      <c r="BD51" s="612" t="s">
        <v>681</v>
      </c>
      <c r="BE51" s="577" t="s">
        <v>1390</v>
      </c>
      <c r="BF51" s="577"/>
      <c r="BG51" s="577"/>
      <c r="BH51" s="721">
        <v>1</v>
      </c>
      <c r="BI51" s="724" t="s">
        <v>1483</v>
      </c>
      <c r="BJ51" s="724" t="s">
        <v>1413</v>
      </c>
      <c r="BK51" s="722"/>
      <c r="BL51" s="689" t="s">
        <v>681</v>
      </c>
      <c r="BM51" s="581" t="s">
        <v>1547</v>
      </c>
      <c r="BN51" s="581"/>
    </row>
    <row r="52" spans="1:66" ht="117.75" customHeight="1" x14ac:dyDescent="0.25">
      <c r="A52" s="1163"/>
      <c r="B52" s="1167"/>
      <c r="C52" s="1158"/>
      <c r="D52" s="1158"/>
      <c r="E52" s="1158"/>
      <c r="F52" s="1158"/>
      <c r="G52" s="1043"/>
      <c r="H52" s="1193"/>
      <c r="I52" s="1165"/>
      <c r="J52" s="1171"/>
      <c r="K52" s="1165"/>
      <c r="L52" s="1171"/>
      <c r="M52" s="1174"/>
      <c r="N52" s="1171"/>
      <c r="O52" s="1166"/>
      <c r="P52" s="1165"/>
      <c r="Q52" s="1166"/>
      <c r="R52" s="1158"/>
      <c r="S52" s="1192"/>
      <c r="T52" s="1178"/>
      <c r="U52" s="1043" t="s">
        <v>289</v>
      </c>
      <c r="V52" s="1194" t="s">
        <v>60</v>
      </c>
      <c r="W52" s="1171" t="s">
        <v>59</v>
      </c>
      <c r="X52" s="1198" t="s">
        <v>73</v>
      </c>
      <c r="Y52" s="1043"/>
      <c r="Z52" s="1198" t="s">
        <v>73</v>
      </c>
      <c r="AA52" s="1158" t="s">
        <v>285</v>
      </c>
      <c r="AB52" s="1192"/>
      <c r="AC52" s="1192" t="s">
        <v>204</v>
      </c>
      <c r="AD52" s="1198" t="s">
        <v>72</v>
      </c>
      <c r="AE52" s="1207" t="s">
        <v>766</v>
      </c>
      <c r="AF52" s="1198" t="s">
        <v>72</v>
      </c>
      <c r="AG52" s="1186" t="s">
        <v>290</v>
      </c>
      <c r="AH52" s="1198" t="s">
        <v>72</v>
      </c>
      <c r="AI52" s="1043" t="s">
        <v>288</v>
      </c>
      <c r="AJ52" s="1175">
        <f>SUM(IF(X52="SI",15,0),IF(Z52="SI",5,0),IF(AB52="X",25,0),IF(AC52="X",25,0),IF(AD52="SI",15,0),IF(AF52="SI",10,0),IF(AH52="SI",30,0))</f>
        <v>80</v>
      </c>
      <c r="AK52" s="1196">
        <v>0.3</v>
      </c>
      <c r="AL52" s="1175">
        <f>AJ52*AK52</f>
        <v>24</v>
      </c>
      <c r="AM52" s="1175"/>
      <c r="AN52" s="1171"/>
      <c r="AO52" s="1174"/>
      <c r="AP52" s="1171"/>
      <c r="AQ52" s="1166"/>
      <c r="AR52" s="615"/>
      <c r="AS52" s="1169"/>
      <c r="AT52" s="1158"/>
      <c r="AU52" s="1166"/>
      <c r="AV52" s="611"/>
      <c r="AW52" s="611" t="s">
        <v>289</v>
      </c>
      <c r="AX52" s="585" t="s">
        <v>1380</v>
      </c>
      <c r="AY52" s="740" t="s">
        <v>387</v>
      </c>
      <c r="AZ52" s="574" t="s">
        <v>303</v>
      </c>
      <c r="BA52" s="740" t="s">
        <v>290</v>
      </c>
      <c r="BB52" s="573" t="s">
        <v>1163</v>
      </c>
      <c r="BC52" s="616"/>
      <c r="BD52" s="612" t="s">
        <v>681</v>
      </c>
      <c r="BE52" s="577" t="s">
        <v>1390</v>
      </c>
      <c r="BF52" s="577"/>
      <c r="BG52" s="577"/>
      <c r="BH52" s="721">
        <v>1</v>
      </c>
      <c r="BI52" s="724" t="s">
        <v>1494</v>
      </c>
      <c r="BJ52" s="724" t="s">
        <v>1413</v>
      </c>
      <c r="BK52" s="722"/>
      <c r="BL52" s="689" t="s">
        <v>681</v>
      </c>
      <c r="BM52" s="581" t="s">
        <v>1547</v>
      </c>
      <c r="BN52" s="581"/>
    </row>
    <row r="53" spans="1:66" ht="105" customHeight="1" x14ac:dyDescent="0.25">
      <c r="A53" s="1163"/>
      <c r="B53" s="1167"/>
      <c r="C53" s="1158"/>
      <c r="D53" s="1158"/>
      <c r="E53" s="1158"/>
      <c r="F53" s="1158"/>
      <c r="G53" s="1043"/>
      <c r="H53" s="1193"/>
      <c r="I53" s="1165"/>
      <c r="J53" s="1171"/>
      <c r="K53" s="1165"/>
      <c r="L53" s="1171"/>
      <c r="M53" s="1174"/>
      <c r="N53" s="1171"/>
      <c r="O53" s="1166"/>
      <c r="P53" s="1165"/>
      <c r="Q53" s="1166"/>
      <c r="R53" s="1158"/>
      <c r="S53" s="1192"/>
      <c r="T53" s="1178"/>
      <c r="U53" s="1043"/>
      <c r="V53" s="1194"/>
      <c r="W53" s="1171"/>
      <c r="X53" s="1198"/>
      <c r="Y53" s="1043"/>
      <c r="Z53" s="1198"/>
      <c r="AA53" s="1158"/>
      <c r="AB53" s="1192"/>
      <c r="AC53" s="1192"/>
      <c r="AD53" s="1198"/>
      <c r="AE53" s="1207"/>
      <c r="AF53" s="1198"/>
      <c r="AG53" s="1186"/>
      <c r="AH53" s="1198"/>
      <c r="AI53" s="1043"/>
      <c r="AJ53" s="1175"/>
      <c r="AK53" s="1196"/>
      <c r="AL53" s="1175"/>
      <c r="AM53" s="1175"/>
      <c r="AN53" s="1171"/>
      <c r="AO53" s="1174"/>
      <c r="AP53" s="1171"/>
      <c r="AQ53" s="1166"/>
      <c r="AR53" s="615"/>
      <c r="AS53" s="1170"/>
      <c r="AT53" s="1158"/>
      <c r="AU53" s="1166"/>
      <c r="AV53" s="656" t="s">
        <v>1280</v>
      </c>
      <c r="AW53" s="611"/>
      <c r="AX53" s="559" t="s">
        <v>769</v>
      </c>
      <c r="AY53" s="559" t="s">
        <v>769</v>
      </c>
      <c r="AZ53" s="574" t="s">
        <v>206</v>
      </c>
      <c r="BA53" s="573" t="s">
        <v>1162</v>
      </c>
      <c r="BB53" s="564" t="s">
        <v>1162</v>
      </c>
      <c r="BC53" s="616"/>
      <c r="BD53" s="612" t="s">
        <v>1257</v>
      </c>
      <c r="BE53" s="577" t="s">
        <v>1529</v>
      </c>
      <c r="BF53" s="577"/>
      <c r="BG53" s="577"/>
      <c r="BH53" s="721">
        <v>0</v>
      </c>
      <c r="BI53" s="724" t="s">
        <v>1253</v>
      </c>
      <c r="BJ53" s="724" t="s">
        <v>1489</v>
      </c>
      <c r="BK53" s="722"/>
      <c r="BL53" s="689" t="s">
        <v>1531</v>
      </c>
      <c r="BM53" s="581" t="s">
        <v>1548</v>
      </c>
      <c r="BN53" s="581" t="s">
        <v>1530</v>
      </c>
    </row>
    <row r="54" spans="1:66" ht="210.75" customHeight="1" x14ac:dyDescent="0.25">
      <c r="A54" s="1202">
        <v>14</v>
      </c>
      <c r="B54" s="1159" t="s">
        <v>189</v>
      </c>
      <c r="C54" s="788" t="s">
        <v>442</v>
      </c>
      <c r="D54" s="1038" t="s">
        <v>715</v>
      </c>
      <c r="E54" s="1038" t="s">
        <v>716</v>
      </c>
      <c r="F54" s="1038" t="s">
        <v>443</v>
      </c>
      <c r="G54" s="1180" t="s">
        <v>1420</v>
      </c>
      <c r="H54" s="856" t="s">
        <v>444</v>
      </c>
      <c r="I54" s="1000" t="s">
        <v>445</v>
      </c>
      <c r="J54" s="799" t="s">
        <v>41</v>
      </c>
      <c r="K54" s="843" t="s">
        <v>446</v>
      </c>
      <c r="L54" s="799">
        <v>1</v>
      </c>
      <c r="M54" s="801" t="str">
        <f>VLOOKUP(L54,[19]BASE!$A$47:$D$52,2,0)</f>
        <v>Rara vez</v>
      </c>
      <c r="N54" s="799">
        <v>20</v>
      </c>
      <c r="O54" s="791" t="str">
        <f>VLOOKUP(N54,[19]BASE!$A$56:$D$58,2,0)</f>
        <v>Catastrófico</v>
      </c>
      <c r="P54" s="843" t="str">
        <f>CONCATENATE(L54,N54)</f>
        <v>120</v>
      </c>
      <c r="Q54" s="791">
        <f>L54*N54</f>
        <v>20</v>
      </c>
      <c r="R54" s="788" t="str">
        <f>VLOOKUP(Q54,[19]BASE!$A$115:$B$129,2,0)</f>
        <v>MODERADA</v>
      </c>
      <c r="S54" s="916" t="s">
        <v>447</v>
      </c>
      <c r="T54" s="1172" t="str">
        <f>IF(R54="baja","Asumir o Reducir el riesgo",IF(R54="moderada","Reducir el riesgo",IF(R54="Alta","Reducir el riesgo",IF(R54="Extrema","Evitar, reducir, compartir o transferir el riesgo",0))))</f>
        <v>Reducir el riesgo</v>
      </c>
      <c r="U54" s="711" t="s">
        <v>448</v>
      </c>
      <c r="V54" s="701" t="s">
        <v>58</v>
      </c>
      <c r="W54" s="695" t="s">
        <v>59</v>
      </c>
      <c r="X54" s="698" t="s">
        <v>72</v>
      </c>
      <c r="Y54" s="700" t="s">
        <v>449</v>
      </c>
      <c r="Z54" s="698" t="s">
        <v>72</v>
      </c>
      <c r="AA54" s="710" t="s">
        <v>1310</v>
      </c>
      <c r="AB54" s="651"/>
      <c r="AC54" s="651" t="s">
        <v>204</v>
      </c>
      <c r="AD54" s="720"/>
      <c r="AE54" s="709" t="s">
        <v>1311</v>
      </c>
      <c r="AF54" s="720" t="s">
        <v>72</v>
      </c>
      <c r="AG54" s="700" t="s">
        <v>1312</v>
      </c>
      <c r="AH54" s="720" t="s">
        <v>72</v>
      </c>
      <c r="AI54" s="700" t="s">
        <v>1322</v>
      </c>
      <c r="AJ54" s="697">
        <f>SUM(IF(X54="SI",15,0),IF(Z54="SI",5,0),IF(AB54="X",25,0),IF(AC54="X",25,0),IF(AD54="SI",15,0),IF(AF54="SI",10,0),IF(AH54="SI",30,0))</f>
        <v>85</v>
      </c>
      <c r="AK54" s="703">
        <v>0.5</v>
      </c>
      <c r="AL54" s="713">
        <f>AJ54*AK54</f>
        <v>42.5</v>
      </c>
      <c r="AM54" s="1185" t="e">
        <f>SUM(AL54:AL55)</f>
        <v>#REF!</v>
      </c>
      <c r="AN54" s="799">
        <v>1</v>
      </c>
      <c r="AO54" s="801" t="str">
        <f>VLOOKUP(AN54,[1]BASE!A$48:$D$52,2,0)</f>
        <v>Rara vez</v>
      </c>
      <c r="AP54" s="799">
        <v>5</v>
      </c>
      <c r="AQ54" s="791" t="str">
        <f>VLOOKUP(AP54,[1]BASE!$A$56:$D$58,2,0)</f>
        <v xml:space="preserve">Moderado </v>
      </c>
      <c r="AR54" s="843" t="str">
        <f>CONCATENATE(AN54,AP54)</f>
        <v>15</v>
      </c>
      <c r="AS54" s="791">
        <f>+AN54*AP54</f>
        <v>5</v>
      </c>
      <c r="AT54" s="1155" t="str">
        <f>VLOOKUP(AS54,[1]BASE!$A$115:$B$125,2,0)</f>
        <v>BAJA</v>
      </c>
      <c r="AU54" s="791" t="str">
        <f>IF(AT54="baja","Asumir o Reducir el riesgo",IF(AT54="moderada","Reducir el riesgo",IF(AT54="Alta","Reducir el riesgo",IF(AT54="Extrema","Evitar, reducir, compartir o transferir el riesgo",0))))</f>
        <v>Asumir o Reducir el riesgo</v>
      </c>
      <c r="AV54" s="729" t="s">
        <v>1416</v>
      </c>
      <c r="AX54" s="693" t="s">
        <v>1380</v>
      </c>
      <c r="AY54" s="727" t="s">
        <v>454</v>
      </c>
      <c r="AZ54" s="717" t="s">
        <v>303</v>
      </c>
      <c r="BA54" s="735" t="s">
        <v>1417</v>
      </c>
      <c r="BB54" s="730" t="s">
        <v>1418</v>
      </c>
      <c r="BC54" s="173">
        <v>1</v>
      </c>
      <c r="BD54" s="712" t="s">
        <v>681</v>
      </c>
      <c r="BE54" s="577" t="s">
        <v>1465</v>
      </c>
      <c r="BF54" s="578"/>
      <c r="BG54" s="128" t="s">
        <v>1466</v>
      </c>
      <c r="BH54" s="731" t="s">
        <v>1421</v>
      </c>
      <c r="BI54" s="724" t="s">
        <v>1427</v>
      </c>
      <c r="BJ54" s="724" t="s">
        <v>1467</v>
      </c>
      <c r="BK54" s="722"/>
      <c r="BL54" s="712" t="s">
        <v>1257</v>
      </c>
      <c r="BM54" s="581" t="s">
        <v>1549</v>
      </c>
      <c r="BN54" s="581" t="s">
        <v>1550</v>
      </c>
    </row>
    <row r="55" spans="1:66" ht="147" customHeight="1" x14ac:dyDescent="0.25">
      <c r="A55" s="1203"/>
      <c r="B55" s="1160"/>
      <c r="C55" s="788"/>
      <c r="D55" s="1094"/>
      <c r="E55" s="1094"/>
      <c r="F55" s="1094"/>
      <c r="G55" s="1181"/>
      <c r="H55" s="1183"/>
      <c r="I55" s="1093"/>
      <c r="J55" s="799"/>
      <c r="K55" s="843"/>
      <c r="L55" s="799"/>
      <c r="M55" s="801"/>
      <c r="N55" s="799"/>
      <c r="O55" s="791"/>
      <c r="P55" s="843"/>
      <c r="Q55" s="791"/>
      <c r="R55" s="788"/>
      <c r="S55" s="916"/>
      <c r="T55" s="1172"/>
      <c r="U55" s="775" t="s">
        <v>1025</v>
      </c>
      <c r="V55" s="771" t="s">
        <v>60</v>
      </c>
      <c r="W55" s="774" t="s">
        <v>59</v>
      </c>
      <c r="X55" s="766" t="s">
        <v>72</v>
      </c>
      <c r="Y55" s="773" t="s">
        <v>449</v>
      </c>
      <c r="Z55" s="766" t="s">
        <v>72</v>
      </c>
      <c r="AA55" s="767" t="s">
        <v>1310</v>
      </c>
      <c r="AB55" s="768"/>
      <c r="AC55" s="768" t="s">
        <v>204</v>
      </c>
      <c r="AD55" s="766" t="s">
        <v>72</v>
      </c>
      <c r="AE55" s="772" t="s">
        <v>1075</v>
      </c>
      <c r="AF55" s="766" t="s">
        <v>72</v>
      </c>
      <c r="AG55" s="773" t="s">
        <v>1272</v>
      </c>
      <c r="AH55" s="766" t="s">
        <v>72</v>
      </c>
      <c r="AI55" s="773" t="s">
        <v>1273</v>
      </c>
      <c r="AJ55" s="769" t="e">
        <f>SUM(IF(X55="SI",15,0),IF(Z55="SI",5,0),IF(#REF!="X",25,0),IF(AC55="X",25,0),IF(AD55="SI",15,0),IF(AF55="SI",10,0),IF(AH55="SI",30,0))</f>
        <v>#REF!</v>
      </c>
      <c r="AK55" s="776">
        <v>0.5</v>
      </c>
      <c r="AL55" s="769" t="e">
        <f>+AJ55*AK55</f>
        <v>#REF!</v>
      </c>
      <c r="AM55" s="1185"/>
      <c r="AN55" s="799"/>
      <c r="AO55" s="801"/>
      <c r="AP55" s="799"/>
      <c r="AQ55" s="791"/>
      <c r="AR55" s="843"/>
      <c r="AS55" s="791"/>
      <c r="AT55" s="1155"/>
      <c r="AU55" s="791"/>
      <c r="AV55" s="705"/>
      <c r="AW55" s="705" t="s">
        <v>1025</v>
      </c>
      <c r="AX55" s="693" t="s">
        <v>1380</v>
      </c>
      <c r="AY55" s="741" t="s">
        <v>454</v>
      </c>
      <c r="AZ55" s="717" t="s">
        <v>310</v>
      </c>
      <c r="BA55" s="741" t="s">
        <v>1026</v>
      </c>
      <c r="BB55" s="717" t="s">
        <v>1027</v>
      </c>
      <c r="BC55" s="694">
        <v>22607</v>
      </c>
      <c r="BD55" s="712" t="s">
        <v>681</v>
      </c>
      <c r="BE55" s="577" t="s">
        <v>1332</v>
      </c>
      <c r="BF55" s="714" t="s">
        <v>1351</v>
      </c>
      <c r="BG55" s="707" t="s">
        <v>1351</v>
      </c>
      <c r="BH55" s="721">
        <v>0</v>
      </c>
      <c r="BI55" s="724" t="s">
        <v>1424</v>
      </c>
      <c r="BJ55" s="724" t="s">
        <v>1467</v>
      </c>
      <c r="BK55" s="722"/>
      <c r="BL55" s="712" t="s">
        <v>1531</v>
      </c>
      <c r="BM55" s="581" t="s">
        <v>1551</v>
      </c>
      <c r="BN55" s="581" t="s">
        <v>1537</v>
      </c>
    </row>
    <row r="56" spans="1:66" ht="111" customHeight="1" x14ac:dyDescent="0.25">
      <c r="A56" s="1204"/>
      <c r="B56" s="1161"/>
      <c r="C56" s="693"/>
      <c r="D56" s="895"/>
      <c r="E56" s="895"/>
      <c r="F56" s="895"/>
      <c r="G56" s="1182"/>
      <c r="H56" s="1184"/>
      <c r="I56" s="963"/>
      <c r="J56" s="695"/>
      <c r="K56" s="702"/>
      <c r="L56" s="695"/>
      <c r="M56" s="696"/>
      <c r="N56" s="695"/>
      <c r="O56" s="694"/>
      <c r="P56" s="702"/>
      <c r="Q56" s="694"/>
      <c r="R56" s="693"/>
      <c r="S56" s="708"/>
      <c r="T56" s="716"/>
      <c r="U56" s="705"/>
      <c r="V56" s="701"/>
      <c r="W56" s="695"/>
      <c r="X56" s="698"/>
      <c r="Y56" s="700"/>
      <c r="Z56" s="698"/>
      <c r="AA56" s="710"/>
      <c r="AB56" s="699"/>
      <c r="AC56" s="699"/>
      <c r="AD56" s="698"/>
      <c r="AE56" s="709"/>
      <c r="AF56" s="698"/>
      <c r="AG56" s="700"/>
      <c r="AH56" s="698"/>
      <c r="AI56" s="700"/>
      <c r="AJ56" s="697"/>
      <c r="AK56" s="703"/>
      <c r="AL56" s="697"/>
      <c r="AM56" s="718"/>
      <c r="AN56" s="695"/>
      <c r="AO56" s="696"/>
      <c r="AP56" s="695"/>
      <c r="AQ56" s="694"/>
      <c r="AR56" s="702"/>
      <c r="AS56" s="694"/>
      <c r="AT56" s="715"/>
      <c r="AU56" s="694"/>
      <c r="AV56" s="729" t="s">
        <v>1419</v>
      </c>
      <c r="AW56" s="705"/>
      <c r="AX56" s="693" t="s">
        <v>1380</v>
      </c>
      <c r="AY56" s="741" t="s">
        <v>454</v>
      </c>
      <c r="AZ56" s="717" t="s">
        <v>310</v>
      </c>
      <c r="BA56" s="735" t="s">
        <v>455</v>
      </c>
      <c r="BB56" s="693" t="s">
        <v>456</v>
      </c>
      <c r="BC56" s="694"/>
      <c r="BD56" s="712" t="s">
        <v>681</v>
      </c>
      <c r="BE56" s="581" t="s">
        <v>1422</v>
      </c>
      <c r="BF56" s="581"/>
      <c r="BG56" s="581"/>
      <c r="BH56" s="721">
        <v>0</v>
      </c>
      <c r="BI56" s="724" t="s">
        <v>1426</v>
      </c>
      <c r="BJ56" s="724" t="s">
        <v>1425</v>
      </c>
      <c r="BK56" s="722"/>
      <c r="BL56" s="770" t="s">
        <v>1531</v>
      </c>
      <c r="BM56" s="581" t="s">
        <v>1426</v>
      </c>
      <c r="BN56" s="581" t="s">
        <v>1537</v>
      </c>
    </row>
    <row r="57" spans="1:66" ht="174" customHeight="1" x14ac:dyDescent="0.25">
      <c r="A57" s="1163">
        <v>15</v>
      </c>
      <c r="B57" s="1162" t="s">
        <v>186</v>
      </c>
      <c r="C57" s="788" t="s">
        <v>354</v>
      </c>
      <c r="D57" s="788" t="s">
        <v>355</v>
      </c>
      <c r="E57" s="788" t="s">
        <v>708</v>
      </c>
      <c r="F57" s="788" t="s">
        <v>356</v>
      </c>
      <c r="G57" s="894" t="s">
        <v>709</v>
      </c>
      <c r="H57" s="855" t="s">
        <v>357</v>
      </c>
      <c r="I57" s="843" t="s">
        <v>534</v>
      </c>
      <c r="J57" s="799" t="s">
        <v>41</v>
      </c>
      <c r="K57" s="843" t="s">
        <v>358</v>
      </c>
      <c r="L57" s="799">
        <v>1</v>
      </c>
      <c r="M57" s="801" t="str">
        <f>VLOOKUP(L57,[20]BASE!$A$47:$D$52,2,0)</f>
        <v>Rara vez</v>
      </c>
      <c r="N57" s="799">
        <v>20</v>
      </c>
      <c r="O57" s="791" t="str">
        <f>VLOOKUP(N57,[20]BASE!$A$56:$D$58,2,0)</f>
        <v>Catastrófico</v>
      </c>
      <c r="P57" s="843" t="str">
        <f>CONCATENATE(L57,N57)</f>
        <v>120</v>
      </c>
      <c r="Q57" s="791">
        <f>L57*N57</f>
        <v>20</v>
      </c>
      <c r="R57" s="788" t="str">
        <f>VLOOKUP(Q57,[20]BASE!$A$115:$B$129,2,0)</f>
        <v>MODERADA</v>
      </c>
      <c r="S57" s="916" t="s">
        <v>284</v>
      </c>
      <c r="T57" s="1172" t="str">
        <f>IF(R57="baja","Asumir o Reducir el riesgo",IF(R57="moderada","Reducir el riesgo",IF(R57="Alta","Reducir el riesgo",IF(R57="Extrema","Evitar, reducir, compartir o transferir el riesgo",0))))</f>
        <v>Reducir el riesgo</v>
      </c>
      <c r="U57" s="894" t="s">
        <v>359</v>
      </c>
      <c r="V57" s="840" t="s">
        <v>60</v>
      </c>
      <c r="W57" s="799" t="s">
        <v>59</v>
      </c>
      <c r="X57" s="830" t="s">
        <v>72</v>
      </c>
      <c r="Y57" s="837" t="s">
        <v>360</v>
      </c>
      <c r="Z57" s="830" t="s">
        <v>72</v>
      </c>
      <c r="AA57" s="1003" t="s">
        <v>361</v>
      </c>
      <c r="AB57" s="832"/>
      <c r="AC57" s="832" t="s">
        <v>204</v>
      </c>
      <c r="AD57" s="830" t="s">
        <v>72</v>
      </c>
      <c r="AE57" s="927" t="s">
        <v>1270</v>
      </c>
      <c r="AF57" s="830" t="s">
        <v>72</v>
      </c>
      <c r="AG57" s="837" t="s">
        <v>362</v>
      </c>
      <c r="AH57" s="830" t="s">
        <v>72</v>
      </c>
      <c r="AI57" s="837" t="s">
        <v>363</v>
      </c>
      <c r="AJ57" s="1079">
        <f>SUM(IF(X57="SI",15,0),IF(Z57="SI",5,0),IF(AB57="X",25,0),IF(AC57="X",25,0),IF(AD57="SI",15,0),IF(AF57="SI",10,0),IF(AH57="SI",30,0))</f>
        <v>100</v>
      </c>
      <c r="AK57" s="1081">
        <v>1</v>
      </c>
      <c r="AL57" s="1079">
        <f>AJ57*AK57</f>
        <v>100</v>
      </c>
      <c r="AM57" s="1079">
        <f>AL57</f>
        <v>100</v>
      </c>
      <c r="AN57" s="799">
        <v>1</v>
      </c>
      <c r="AO57" s="801" t="str">
        <f>VLOOKUP(AN57,[20]BASE!A$48:$D$52,2,0)</f>
        <v>Rara vez</v>
      </c>
      <c r="AP57" s="799">
        <v>5</v>
      </c>
      <c r="AQ57" s="791" t="str">
        <f>VLOOKUP(AP57,[20]BASE!$A$56:$D$58,2,0)</f>
        <v xml:space="preserve">Moderado </v>
      </c>
      <c r="AR57" s="594" t="str">
        <f>CONCATENATE(AN57,AP57)</f>
        <v>15</v>
      </c>
      <c r="AS57" s="791">
        <f>AN57*AP57</f>
        <v>5</v>
      </c>
      <c r="AT57" s="788" t="str">
        <f>VLOOKUP(AS57,[20]BASE!$A$115:$B$125,2,0)</f>
        <v>BAJA</v>
      </c>
      <c r="AU57" s="791" t="str">
        <f>IF(AT57="baja","Asumir o Reducir el riesgo",IF(AT57="moderada","Reducir el riesgo",IF(AT57="Alta","Reducir el riesgo",IF(AT57="Extrema","Evitar, reducir, compartir o transferir el riesgo",0))))</f>
        <v>Asumir o Reducir el riesgo</v>
      </c>
      <c r="AV57" s="600"/>
      <c r="AW57" s="653" t="s">
        <v>359</v>
      </c>
      <c r="AX57" s="585" t="s">
        <v>1380</v>
      </c>
      <c r="AY57" s="559" t="s">
        <v>544</v>
      </c>
      <c r="AZ57" s="605" t="s">
        <v>206</v>
      </c>
      <c r="BA57" s="735" t="s">
        <v>542</v>
      </c>
      <c r="BB57" s="585" t="s">
        <v>543</v>
      </c>
      <c r="BC57" s="586" t="s">
        <v>543</v>
      </c>
      <c r="BD57" s="612" t="s">
        <v>1257</v>
      </c>
      <c r="BE57" s="577" t="s">
        <v>1342</v>
      </c>
      <c r="BF57" s="577" t="s">
        <v>1375</v>
      </c>
      <c r="BG57" s="577"/>
      <c r="BH57" s="732">
        <v>1</v>
      </c>
      <c r="BI57" s="724" t="s">
        <v>1430</v>
      </c>
      <c r="BJ57" s="724" t="s">
        <v>1413</v>
      </c>
      <c r="BK57" s="722"/>
      <c r="BL57" s="689" t="s">
        <v>681</v>
      </c>
      <c r="BM57" s="631" t="s">
        <v>1552</v>
      </c>
      <c r="BN57" s="581"/>
    </row>
    <row r="58" spans="1:66" ht="133.5" customHeight="1" x14ac:dyDescent="0.25">
      <c r="A58" s="1163"/>
      <c r="B58" s="1162"/>
      <c r="C58" s="788"/>
      <c r="D58" s="788"/>
      <c r="E58" s="788"/>
      <c r="F58" s="788"/>
      <c r="G58" s="894"/>
      <c r="H58" s="855"/>
      <c r="I58" s="843"/>
      <c r="J58" s="799"/>
      <c r="K58" s="843"/>
      <c r="L58" s="799"/>
      <c r="M58" s="801"/>
      <c r="N58" s="799"/>
      <c r="O58" s="791"/>
      <c r="P58" s="843"/>
      <c r="Q58" s="791"/>
      <c r="R58" s="788"/>
      <c r="S58" s="916"/>
      <c r="T58" s="1172"/>
      <c r="U58" s="894"/>
      <c r="V58" s="840"/>
      <c r="W58" s="799"/>
      <c r="X58" s="830"/>
      <c r="Y58" s="837"/>
      <c r="Z58" s="830"/>
      <c r="AA58" s="1003"/>
      <c r="AB58" s="832"/>
      <c r="AC58" s="832"/>
      <c r="AD58" s="830"/>
      <c r="AE58" s="927"/>
      <c r="AF58" s="830"/>
      <c r="AG58" s="837"/>
      <c r="AH58" s="830"/>
      <c r="AI58" s="837"/>
      <c r="AJ58" s="1079"/>
      <c r="AK58" s="1081"/>
      <c r="AL58" s="1079"/>
      <c r="AM58" s="1079"/>
      <c r="AN58" s="799"/>
      <c r="AO58" s="801"/>
      <c r="AP58" s="799"/>
      <c r="AQ58" s="791"/>
      <c r="AR58" s="594"/>
      <c r="AS58" s="791"/>
      <c r="AT58" s="788"/>
      <c r="AU58" s="791"/>
      <c r="AV58" s="653" t="s">
        <v>364</v>
      </c>
      <c r="AW58" s="600"/>
      <c r="AX58" s="585" t="s">
        <v>1380</v>
      </c>
      <c r="AY58" s="735" t="s">
        <v>365</v>
      </c>
      <c r="AZ58" s="605" t="s">
        <v>206</v>
      </c>
      <c r="BA58" s="735" t="s">
        <v>367</v>
      </c>
      <c r="BB58" s="629" t="s">
        <v>368</v>
      </c>
      <c r="BC58" s="586" t="s">
        <v>368</v>
      </c>
      <c r="BD58" s="612" t="s">
        <v>1257</v>
      </c>
      <c r="BE58" s="577" t="s">
        <v>1271</v>
      </c>
      <c r="BF58" s="577" t="s">
        <v>1137</v>
      </c>
      <c r="BG58" s="577"/>
      <c r="BH58" s="732">
        <v>0.2</v>
      </c>
      <c r="BI58" s="724" t="s">
        <v>1428</v>
      </c>
      <c r="BJ58" s="724" t="s">
        <v>1429</v>
      </c>
      <c r="BK58" s="722"/>
      <c r="BL58" s="770" t="s">
        <v>1531</v>
      </c>
      <c r="BM58" s="581" t="s">
        <v>1509</v>
      </c>
      <c r="BN58" s="581" t="s">
        <v>1537</v>
      </c>
    </row>
    <row r="59" spans="1:66" ht="147.75" customHeight="1" x14ac:dyDescent="0.25">
      <c r="A59" s="1163">
        <v>16</v>
      </c>
      <c r="B59" s="1162" t="s">
        <v>190</v>
      </c>
      <c r="C59" s="788" t="s">
        <v>729</v>
      </c>
      <c r="D59" s="788" t="s">
        <v>586</v>
      </c>
      <c r="E59" s="788" t="s">
        <v>587</v>
      </c>
      <c r="F59" s="788" t="s">
        <v>27</v>
      </c>
      <c r="G59" s="894" t="s">
        <v>28</v>
      </c>
      <c r="H59" s="681" t="s">
        <v>597</v>
      </c>
      <c r="I59" s="560" t="s">
        <v>598</v>
      </c>
      <c r="J59" s="568" t="s">
        <v>41</v>
      </c>
      <c r="K59" s="560" t="s">
        <v>588</v>
      </c>
      <c r="L59" s="568">
        <v>2</v>
      </c>
      <c r="M59" s="663" t="str">
        <f>VLOOKUP(L59,[21]BASE!$A$47:$D$52,2,0)</f>
        <v>Improbable</v>
      </c>
      <c r="N59" s="568">
        <v>20</v>
      </c>
      <c r="O59" s="562" t="str">
        <f>VLOOKUP(N59,[21]BASE!$A$56:$D$58,2,0)</f>
        <v>Catastrófico</v>
      </c>
      <c r="P59" s="843" t="str">
        <f>CONCATENATE(L59,N59)</f>
        <v>220</v>
      </c>
      <c r="Q59" s="562">
        <f>L59*N59</f>
        <v>40</v>
      </c>
      <c r="R59" s="585" t="str">
        <f>VLOOKUP(Q59,[21]BASE!$A$115:$B$129,2,0)</f>
        <v>ALTA</v>
      </c>
      <c r="S59" s="604" t="s">
        <v>205</v>
      </c>
      <c r="T59" s="619" t="str">
        <f>IF(R59="baja","Asumir o Reducir el riesgo",IF(R59="moderada","Reducir el riesgo",IF(R59="Alta","Reducir el riesgo",IF(R59="Extrema","Evitar, reducir, compartir o transferir el riesgo",0))))</f>
        <v>Reducir el riesgo</v>
      </c>
      <c r="U59" s="611" t="s">
        <v>589</v>
      </c>
      <c r="V59" s="561" t="s">
        <v>58</v>
      </c>
      <c r="W59" s="568" t="s">
        <v>59</v>
      </c>
      <c r="X59" s="175" t="s">
        <v>73</v>
      </c>
      <c r="Y59" s="592"/>
      <c r="Z59" s="175" t="s">
        <v>72</v>
      </c>
      <c r="AA59" s="569" t="s">
        <v>599</v>
      </c>
      <c r="AB59" s="591"/>
      <c r="AC59" s="591" t="s">
        <v>204</v>
      </c>
      <c r="AD59" s="590" t="s">
        <v>72</v>
      </c>
      <c r="AE59" s="607" t="s">
        <v>590</v>
      </c>
      <c r="AF59" s="590" t="s">
        <v>72</v>
      </c>
      <c r="AG59" s="592" t="s">
        <v>730</v>
      </c>
      <c r="AH59" s="590" t="s">
        <v>72</v>
      </c>
      <c r="AI59" s="592" t="s">
        <v>600</v>
      </c>
      <c r="AJ59" s="613">
        <f t="shared" ref="AJ59:AJ61" si="5">SUM(IF(X59="SI",15,0),IF(Z59="SI",5,0),IF(AB59="X",25,0),IF(AC59="X",25,0),IF(AD59="SI",15,0),IF(AF59="SI",10,0),IF(AH59="SI",30,0))</f>
        <v>85</v>
      </c>
      <c r="AK59" s="614">
        <v>1</v>
      </c>
      <c r="AL59" s="613">
        <f>AJ59*AK59</f>
        <v>85</v>
      </c>
      <c r="AM59" s="613">
        <f>+AL59</f>
        <v>85</v>
      </c>
      <c r="AN59" s="587">
        <v>1</v>
      </c>
      <c r="AO59" s="588" t="str">
        <f>VLOOKUP(AN59,[21]BASE!A$48:$D$52,2,0)</f>
        <v>Rara vez</v>
      </c>
      <c r="AP59" s="587">
        <v>20</v>
      </c>
      <c r="AQ59" s="586" t="str">
        <f>VLOOKUP(AP59,[21]BASE!$A$56:$D$58,2,0)</f>
        <v>Catastrófico</v>
      </c>
      <c r="AR59" s="594" t="str">
        <f>CONCATENATE(AN59,AP59)</f>
        <v>120</v>
      </c>
      <c r="AS59" s="586">
        <f>AN59*AP59</f>
        <v>20</v>
      </c>
      <c r="AT59" s="585" t="str">
        <f>VLOOKUP(AS59,[21]BASE!$A$115:$B$125,2,0)</f>
        <v>MODERADA</v>
      </c>
      <c r="AU59" s="562" t="str">
        <f>IF(AT59="baja","Asumir o Reducir el riesgo",IF(AT59="moderada","Reducir el riesgo",IF(AT59="Alta","Reducir el riesgo",IF(AT59="Extrema","Evitar, reducir, compartir o transferir el riesgo",0))))</f>
        <v>Reducir el riesgo</v>
      </c>
      <c r="AV59" s="601"/>
      <c r="AW59" s="601" t="s">
        <v>589</v>
      </c>
      <c r="AX59" s="585" t="s">
        <v>1380</v>
      </c>
      <c r="AY59" s="559" t="s">
        <v>1138</v>
      </c>
      <c r="AZ59" s="605" t="s">
        <v>553</v>
      </c>
      <c r="BA59" s="118" t="s">
        <v>610</v>
      </c>
      <c r="BB59" s="571" t="s">
        <v>611</v>
      </c>
      <c r="BC59" s="586">
        <f>411+93</f>
        <v>504</v>
      </c>
      <c r="BD59" s="612" t="s">
        <v>681</v>
      </c>
      <c r="BE59" s="577" t="s">
        <v>1307</v>
      </c>
      <c r="BF59" s="577"/>
      <c r="BG59" s="577"/>
      <c r="BH59" s="721">
        <v>678</v>
      </c>
      <c r="BI59" s="733" t="s">
        <v>1431</v>
      </c>
      <c r="BJ59" s="724" t="s">
        <v>1413</v>
      </c>
      <c r="BK59" s="722"/>
      <c r="BL59" s="689" t="s">
        <v>681</v>
      </c>
      <c r="BM59" s="581" t="s">
        <v>1523</v>
      </c>
      <c r="BN59" s="581" t="s">
        <v>1525</v>
      </c>
    </row>
    <row r="60" spans="1:66" ht="100.5" customHeight="1" x14ac:dyDescent="0.25">
      <c r="A60" s="1163"/>
      <c r="B60" s="1162"/>
      <c r="C60" s="788"/>
      <c r="D60" s="788"/>
      <c r="E60" s="788"/>
      <c r="F60" s="788"/>
      <c r="G60" s="894"/>
      <c r="H60" s="855" t="s">
        <v>602</v>
      </c>
      <c r="I60" s="843" t="s">
        <v>603</v>
      </c>
      <c r="J60" s="799" t="s">
        <v>41</v>
      </c>
      <c r="K60" s="843" t="s">
        <v>588</v>
      </c>
      <c r="L60" s="799">
        <v>1</v>
      </c>
      <c r="M60" s="801" t="str">
        <f>VLOOKUP(L60,[21]BASE!$A$47:$D$52,2,0)</f>
        <v>Rara vez</v>
      </c>
      <c r="N60" s="799">
        <v>20</v>
      </c>
      <c r="O60" s="791" t="str">
        <f>VLOOKUP(N60,[21]BASE!$A$56:$D$58,2,0)</f>
        <v>Catastrófico</v>
      </c>
      <c r="P60" s="843"/>
      <c r="Q60" s="791">
        <f>L60*N60</f>
        <v>20</v>
      </c>
      <c r="R60" s="788" t="str">
        <f>VLOOKUP(Q60,[21]BASE!$A$115:$B$129,2,0)</f>
        <v>MODERADA</v>
      </c>
      <c r="S60" s="916" t="s">
        <v>205</v>
      </c>
      <c r="T60" s="1172" t="str">
        <f>IF(R60="baja","Asumir o Reducir el riesgo",IF(R60="moderada","Reducir el riesgo",IF(R60="Alta","Reducir el riesgo",IF(R60="Extrema","Evitar, reducir, compartir o transferir el riesgo",0))))</f>
        <v>Reducir el riesgo</v>
      </c>
      <c r="U60" s="611" t="s">
        <v>733</v>
      </c>
      <c r="V60" s="561" t="s">
        <v>58</v>
      </c>
      <c r="W60" s="587" t="s">
        <v>59</v>
      </c>
      <c r="X60" s="590" t="s">
        <v>73</v>
      </c>
      <c r="Y60" s="564"/>
      <c r="Z60" s="590" t="s">
        <v>72</v>
      </c>
      <c r="AA60" s="569" t="s">
        <v>599</v>
      </c>
      <c r="AB60" s="591" t="s">
        <v>204</v>
      </c>
      <c r="AC60" s="591"/>
      <c r="AD60" s="590" t="s">
        <v>72</v>
      </c>
      <c r="AE60" s="607" t="s">
        <v>734</v>
      </c>
      <c r="AF60" s="590" t="s">
        <v>72</v>
      </c>
      <c r="AG60" s="611" t="s">
        <v>591</v>
      </c>
      <c r="AH60" s="590" t="s">
        <v>72</v>
      </c>
      <c r="AI60" s="592" t="s">
        <v>592</v>
      </c>
      <c r="AJ60" s="613">
        <f t="shared" si="5"/>
        <v>85</v>
      </c>
      <c r="AK60" s="614">
        <v>0.5</v>
      </c>
      <c r="AL60" s="613">
        <f>AJ60*AK60</f>
        <v>42.5</v>
      </c>
      <c r="AM60" s="813">
        <f>+AL60+AL61</f>
        <v>77.5</v>
      </c>
      <c r="AN60" s="799">
        <v>1</v>
      </c>
      <c r="AO60" s="801" t="str">
        <f>VLOOKUP(AN60,[21]BASE!A$48:$D$52,2,0)</f>
        <v>Rara vez</v>
      </c>
      <c r="AP60" s="799">
        <v>5</v>
      </c>
      <c r="AQ60" s="791" t="str">
        <f>VLOOKUP(AP60,[21]BASE!$A$56:$D$58,2,0)</f>
        <v xml:space="preserve">Moderado </v>
      </c>
      <c r="AR60" s="594" t="str">
        <f>CONCATENATE(AN60,AP60)</f>
        <v>15</v>
      </c>
      <c r="AS60" s="791">
        <f>AN60*AP60</f>
        <v>5</v>
      </c>
      <c r="AT60" s="788" t="str">
        <f>VLOOKUP(AS60,[21]BASE!$A$115:$B$125,2,0)</f>
        <v>BAJA</v>
      </c>
      <c r="AU60" s="791" t="str">
        <f>IF(AT60="baja","Asumir o Reducir el riesgo",IF(AT60="moderada","Reducir el riesgo",IF(AT60="Alta","Reducir el riesgo",IF(AT60="Extrema","Evitar, reducir, compartir o transferir el riesgo",0))))</f>
        <v>Asumir o Reducir el riesgo</v>
      </c>
      <c r="AV60" s="601"/>
      <c r="AW60" s="611" t="s">
        <v>733</v>
      </c>
      <c r="AX60" s="585" t="s">
        <v>1380</v>
      </c>
      <c r="AY60" s="559" t="s">
        <v>593</v>
      </c>
      <c r="AZ60" s="605" t="s">
        <v>310</v>
      </c>
      <c r="BA60" s="740" t="s">
        <v>591</v>
      </c>
      <c r="BB60" s="617" t="s">
        <v>641</v>
      </c>
      <c r="BC60" s="586">
        <v>203</v>
      </c>
      <c r="BD60" s="612" t="s">
        <v>681</v>
      </c>
      <c r="BE60" s="577" t="s">
        <v>1352</v>
      </c>
      <c r="BF60" s="577"/>
      <c r="BG60" s="577"/>
      <c r="BH60" s="721">
        <v>55</v>
      </c>
      <c r="BI60" s="724" t="s">
        <v>1432</v>
      </c>
      <c r="BJ60" s="724" t="s">
        <v>1413</v>
      </c>
      <c r="BK60" s="722"/>
      <c r="BL60" s="689" t="s">
        <v>681</v>
      </c>
      <c r="BM60" s="581" t="s">
        <v>1505</v>
      </c>
      <c r="BN60" s="581"/>
    </row>
    <row r="61" spans="1:66" ht="167.25" customHeight="1" x14ac:dyDescent="0.25">
      <c r="A61" s="1163"/>
      <c r="B61" s="1162"/>
      <c r="C61" s="788"/>
      <c r="D61" s="788"/>
      <c r="E61" s="788"/>
      <c r="F61" s="788"/>
      <c r="G61" s="894"/>
      <c r="H61" s="855"/>
      <c r="I61" s="843"/>
      <c r="J61" s="799"/>
      <c r="K61" s="843"/>
      <c r="L61" s="799"/>
      <c r="M61" s="801"/>
      <c r="N61" s="799"/>
      <c r="O61" s="791"/>
      <c r="P61" s="594"/>
      <c r="Q61" s="791"/>
      <c r="R61" s="788"/>
      <c r="S61" s="916"/>
      <c r="T61" s="1172"/>
      <c r="U61" s="611" t="s">
        <v>612</v>
      </c>
      <c r="V61" s="593" t="s">
        <v>60</v>
      </c>
      <c r="W61" s="587" t="s">
        <v>59</v>
      </c>
      <c r="X61" s="590" t="s">
        <v>73</v>
      </c>
      <c r="Y61" s="611"/>
      <c r="Z61" s="590" t="s">
        <v>72</v>
      </c>
      <c r="AA61" s="592" t="s">
        <v>599</v>
      </c>
      <c r="AB61" s="591" t="s">
        <v>204</v>
      </c>
      <c r="AC61" s="591"/>
      <c r="AD61" s="590" t="s">
        <v>73</v>
      </c>
      <c r="AE61" s="607" t="s">
        <v>604</v>
      </c>
      <c r="AF61" s="590" t="s">
        <v>72</v>
      </c>
      <c r="AG61" s="611" t="s">
        <v>605</v>
      </c>
      <c r="AH61" s="590" t="s">
        <v>72</v>
      </c>
      <c r="AI61" s="592" t="s">
        <v>1274</v>
      </c>
      <c r="AJ61" s="589">
        <f t="shared" si="5"/>
        <v>70</v>
      </c>
      <c r="AK61" s="606">
        <v>0.5</v>
      </c>
      <c r="AL61" s="589">
        <f>AJ61*AK61</f>
        <v>35</v>
      </c>
      <c r="AM61" s="813"/>
      <c r="AN61" s="799"/>
      <c r="AO61" s="801"/>
      <c r="AP61" s="799"/>
      <c r="AQ61" s="791"/>
      <c r="AR61" s="594"/>
      <c r="AS61" s="791"/>
      <c r="AT61" s="788"/>
      <c r="AU61" s="791"/>
      <c r="AV61" s="601"/>
      <c r="AW61" s="611" t="s">
        <v>612</v>
      </c>
      <c r="AX61" s="585" t="s">
        <v>1380</v>
      </c>
      <c r="AY61" s="559" t="s">
        <v>593</v>
      </c>
      <c r="AZ61" s="605" t="s">
        <v>310</v>
      </c>
      <c r="BA61" s="740" t="s">
        <v>606</v>
      </c>
      <c r="BB61" s="617" t="s">
        <v>736</v>
      </c>
      <c r="BC61" s="586">
        <v>21</v>
      </c>
      <c r="BD61" s="612" t="s">
        <v>681</v>
      </c>
      <c r="BE61" s="579" t="s">
        <v>1345</v>
      </c>
      <c r="BF61" s="577"/>
      <c r="BG61" s="577"/>
      <c r="BH61" s="721">
        <v>37</v>
      </c>
      <c r="BI61" s="724" t="s">
        <v>1433</v>
      </c>
      <c r="BJ61" s="724" t="s">
        <v>1413</v>
      </c>
      <c r="BK61" s="722"/>
      <c r="BL61" s="689" t="s">
        <v>681</v>
      </c>
      <c r="BM61" s="631" t="s">
        <v>1524</v>
      </c>
      <c r="BN61" s="581"/>
    </row>
    <row r="62" spans="1:66" s="35" customFormat="1" ht="125.25" customHeight="1" x14ac:dyDescent="0.25">
      <c r="A62" s="1201">
        <v>17</v>
      </c>
      <c r="B62" s="1162" t="s">
        <v>781</v>
      </c>
      <c r="C62" s="894" t="s">
        <v>370</v>
      </c>
      <c r="D62" s="788" t="s">
        <v>782</v>
      </c>
      <c r="E62" s="788" t="s">
        <v>783</v>
      </c>
      <c r="F62" s="788" t="s">
        <v>371</v>
      </c>
      <c r="G62" s="894" t="s">
        <v>784</v>
      </c>
      <c r="H62" s="855" t="s">
        <v>372</v>
      </c>
      <c r="I62" s="843" t="s">
        <v>1313</v>
      </c>
      <c r="J62" s="799" t="s">
        <v>41</v>
      </c>
      <c r="K62" s="843" t="s">
        <v>373</v>
      </c>
      <c r="L62" s="799">
        <v>1</v>
      </c>
      <c r="M62" s="801" t="str">
        <f>VLOOKUP(L62,[8]BASE!$A$47:$D$52,2,0)</f>
        <v>Rara vez</v>
      </c>
      <c r="N62" s="799">
        <v>20</v>
      </c>
      <c r="O62" s="791" t="str">
        <f>VLOOKUP(N62,[8]BASE!$A$56:$D$58,2,0)</f>
        <v>Catastrófico</v>
      </c>
      <c r="P62" s="843" t="str">
        <f>CONCATENATE(L62,N62)</f>
        <v>120</v>
      </c>
      <c r="Q62" s="791">
        <f>L62*N62</f>
        <v>20</v>
      </c>
      <c r="R62" s="788" t="str">
        <f>VLOOKUP(Q62,[8]BASE!$A$115:$B$129,2,0)</f>
        <v>MODERADA</v>
      </c>
      <c r="S62" s="916" t="s">
        <v>336</v>
      </c>
      <c r="T62" s="1172" t="str">
        <f>IF(R62="baja","Asumir o Reducir el riesgo",IF(R62="moderada","Reducir el riesgo",IF(R62="Alta","Reducir el riesgo",IF(R62="Extrema","Evitar, reducir, compartir o transferir el riesgo",0))))</f>
        <v>Reducir el riesgo</v>
      </c>
      <c r="U62" s="128" t="s">
        <v>379</v>
      </c>
      <c r="V62" s="593" t="s">
        <v>58</v>
      </c>
      <c r="W62" s="593" t="s">
        <v>59</v>
      </c>
      <c r="X62" s="591" t="s">
        <v>73</v>
      </c>
      <c r="Y62" s="607"/>
      <c r="Z62" s="591" t="s">
        <v>72</v>
      </c>
      <c r="AA62" s="582" t="s">
        <v>1382</v>
      </c>
      <c r="AB62" s="591"/>
      <c r="AC62" s="591" t="s">
        <v>204</v>
      </c>
      <c r="AD62" s="591" t="s">
        <v>72</v>
      </c>
      <c r="AE62" s="607" t="s">
        <v>1113</v>
      </c>
      <c r="AF62" s="591" t="s">
        <v>72</v>
      </c>
      <c r="AG62" s="607" t="s">
        <v>1114</v>
      </c>
      <c r="AH62" s="591" t="s">
        <v>72</v>
      </c>
      <c r="AI62" s="607" t="s">
        <v>1316</v>
      </c>
      <c r="AJ62" s="632">
        <f t="shared" ref="AJ62:AJ64" si="6">SUM(IF(X62="SI",15,0),IF(Z62="SI",5,0),IF(AB62="X",25,0),IF(AC62="X",25,0),IF(AD62="SI",15,0),IF(AF62="SI",10,0),IF(AH62="SI",30,0))</f>
        <v>85</v>
      </c>
      <c r="AK62" s="665">
        <v>0.3</v>
      </c>
      <c r="AL62" s="632">
        <f>AJ62*AK62</f>
        <v>25.5</v>
      </c>
      <c r="AM62" s="1205">
        <f>SUM(AL62:AL64)</f>
        <v>95.5</v>
      </c>
      <c r="AN62" s="840">
        <v>1</v>
      </c>
      <c r="AO62" s="1195" t="str">
        <f>VLOOKUP(AN62,[8]BASE!A$48:$D$52,2,0)</f>
        <v>Rara vez</v>
      </c>
      <c r="AP62" s="840">
        <v>5</v>
      </c>
      <c r="AQ62" s="1172" t="str">
        <f>VLOOKUP(AP62,[8]BASE!$A$56:$D$58,2,0)</f>
        <v xml:space="preserve">Moderado </v>
      </c>
      <c r="AR62" s="559" t="str">
        <f t="shared" ref="AR62" si="7">CONCATENATE(AN62,AP62)</f>
        <v>15</v>
      </c>
      <c r="AS62" s="1172">
        <f>AN62*AP62</f>
        <v>5</v>
      </c>
      <c r="AT62" s="1173" t="str">
        <f>VLOOKUP(AS62,[8]BASE!$A$115:$B$125,2,0)</f>
        <v>BAJA</v>
      </c>
      <c r="AU62" s="1172" t="str">
        <f>IF(AT62="baja","Asumir o Reducir el riesgo",IF(AT62="moderada","Reducir el riesgo",IF(AT62="Alta","Reducir el riesgo",IF(AT62="Extrema","Evitar, reducir, compartir o transferir el riesgo",0))))</f>
        <v>Asumir o Reducir el riesgo</v>
      </c>
      <c r="AV62" s="603"/>
      <c r="AW62" s="657" t="s">
        <v>379</v>
      </c>
      <c r="AX62" s="585" t="s">
        <v>1380</v>
      </c>
      <c r="AY62" s="559" t="s">
        <v>935</v>
      </c>
      <c r="AZ62" s="605" t="s">
        <v>303</v>
      </c>
      <c r="BA62" s="118" t="s">
        <v>1324</v>
      </c>
      <c r="BB62" s="585" t="s">
        <v>381</v>
      </c>
      <c r="BC62" s="586"/>
      <c r="BD62" s="565" t="s">
        <v>1257</v>
      </c>
      <c r="BE62" s="577" t="s">
        <v>1358</v>
      </c>
      <c r="BF62" s="612"/>
      <c r="BG62" s="712"/>
      <c r="BH62" s="721">
        <v>1</v>
      </c>
      <c r="BI62" s="724" t="s">
        <v>1434</v>
      </c>
      <c r="BJ62" s="724" t="s">
        <v>1435</v>
      </c>
      <c r="BK62" s="722"/>
      <c r="BL62" s="689" t="s">
        <v>1257</v>
      </c>
      <c r="BM62" s="581" t="s">
        <v>1553</v>
      </c>
      <c r="BN62" s="581"/>
    </row>
    <row r="63" spans="1:66" s="35" customFormat="1" ht="90" customHeight="1" x14ac:dyDescent="0.25">
      <c r="A63" s="1201"/>
      <c r="B63" s="1162"/>
      <c r="C63" s="894"/>
      <c r="D63" s="788"/>
      <c r="E63" s="788"/>
      <c r="F63" s="788"/>
      <c r="G63" s="894"/>
      <c r="H63" s="855"/>
      <c r="I63" s="843"/>
      <c r="J63" s="799"/>
      <c r="K63" s="843"/>
      <c r="L63" s="799"/>
      <c r="M63" s="801"/>
      <c r="N63" s="799"/>
      <c r="O63" s="791"/>
      <c r="P63" s="843"/>
      <c r="Q63" s="791"/>
      <c r="R63" s="788"/>
      <c r="S63" s="916"/>
      <c r="T63" s="1172"/>
      <c r="U63" s="128" t="s">
        <v>792</v>
      </c>
      <c r="V63" s="593" t="s">
        <v>58</v>
      </c>
      <c r="W63" s="593" t="s">
        <v>59</v>
      </c>
      <c r="X63" s="591" t="s">
        <v>72</v>
      </c>
      <c r="Y63" s="607" t="s">
        <v>1314</v>
      </c>
      <c r="Z63" s="591" t="s">
        <v>72</v>
      </c>
      <c r="AA63" s="582" t="s">
        <v>1382</v>
      </c>
      <c r="AB63" s="591"/>
      <c r="AC63" s="591" t="s">
        <v>204</v>
      </c>
      <c r="AD63" s="591" t="s">
        <v>72</v>
      </c>
      <c r="AE63" s="607" t="s">
        <v>1321</v>
      </c>
      <c r="AF63" s="591" t="s">
        <v>72</v>
      </c>
      <c r="AG63" s="607" t="s">
        <v>1315</v>
      </c>
      <c r="AH63" s="591" t="s">
        <v>72</v>
      </c>
      <c r="AI63" s="607" t="s">
        <v>1317</v>
      </c>
      <c r="AJ63" s="632">
        <f t="shared" si="6"/>
        <v>100</v>
      </c>
      <c r="AK63" s="666">
        <v>0.3</v>
      </c>
      <c r="AL63" s="632">
        <f>AJ63*AK63</f>
        <v>30</v>
      </c>
      <c r="AM63" s="1205"/>
      <c r="AN63" s="840"/>
      <c r="AO63" s="1195"/>
      <c r="AP63" s="840"/>
      <c r="AQ63" s="1172"/>
      <c r="AR63" s="559"/>
      <c r="AS63" s="1172"/>
      <c r="AT63" s="1173"/>
      <c r="AU63" s="1172"/>
      <c r="AV63" s="603"/>
      <c r="AW63" s="603" t="s">
        <v>792</v>
      </c>
      <c r="AX63" s="585" t="s">
        <v>1380</v>
      </c>
      <c r="AY63" s="559" t="s">
        <v>935</v>
      </c>
      <c r="AZ63" s="605" t="s">
        <v>303</v>
      </c>
      <c r="BA63" s="118" t="s">
        <v>383</v>
      </c>
      <c r="BB63" s="585" t="s">
        <v>384</v>
      </c>
      <c r="BC63" s="586"/>
      <c r="BD63" s="612" t="s">
        <v>681</v>
      </c>
      <c r="BE63" s="577" t="s">
        <v>1359</v>
      </c>
      <c r="BF63" s="577"/>
      <c r="BG63" s="577"/>
      <c r="BH63" s="721">
        <v>1</v>
      </c>
      <c r="BI63" s="724" t="s">
        <v>1437</v>
      </c>
      <c r="BJ63" s="724" t="s">
        <v>1413</v>
      </c>
      <c r="BK63" s="722"/>
      <c r="BL63" s="689" t="s">
        <v>681</v>
      </c>
      <c r="BM63" s="581" t="s">
        <v>1554</v>
      </c>
      <c r="BN63" s="581"/>
    </row>
    <row r="64" spans="1:66" s="35" customFormat="1" ht="90.75" customHeight="1" x14ac:dyDescent="0.25">
      <c r="A64" s="1201"/>
      <c r="B64" s="1162"/>
      <c r="C64" s="894"/>
      <c r="D64" s="788"/>
      <c r="E64" s="788"/>
      <c r="F64" s="788"/>
      <c r="G64" s="894"/>
      <c r="H64" s="855"/>
      <c r="I64" s="843"/>
      <c r="J64" s="799"/>
      <c r="K64" s="843"/>
      <c r="L64" s="799"/>
      <c r="M64" s="801"/>
      <c r="N64" s="799"/>
      <c r="O64" s="791"/>
      <c r="P64" s="843"/>
      <c r="Q64" s="791"/>
      <c r="R64" s="788"/>
      <c r="S64" s="840"/>
      <c r="T64" s="1172"/>
      <c r="U64" s="128" t="s">
        <v>1168</v>
      </c>
      <c r="V64" s="593" t="s">
        <v>60</v>
      </c>
      <c r="W64" s="593" t="s">
        <v>59</v>
      </c>
      <c r="X64" s="591" t="s">
        <v>72</v>
      </c>
      <c r="Y64" s="607" t="s">
        <v>794</v>
      </c>
      <c r="Z64" s="591" t="s">
        <v>72</v>
      </c>
      <c r="AA64" s="582" t="s">
        <v>1382</v>
      </c>
      <c r="AB64" s="591"/>
      <c r="AC64" s="591" t="s">
        <v>204</v>
      </c>
      <c r="AD64" s="591" t="s">
        <v>72</v>
      </c>
      <c r="AE64" s="607" t="s">
        <v>795</v>
      </c>
      <c r="AF64" s="591" t="s">
        <v>72</v>
      </c>
      <c r="AG64" s="607" t="s">
        <v>346</v>
      </c>
      <c r="AH64" s="591" t="s">
        <v>72</v>
      </c>
      <c r="AI64" s="607" t="s">
        <v>742</v>
      </c>
      <c r="AJ64" s="632">
        <f t="shared" si="6"/>
        <v>100</v>
      </c>
      <c r="AK64" s="665">
        <v>0.4</v>
      </c>
      <c r="AL64" s="632">
        <f t="shared" ref="AL64" si="8">AJ64*AK64</f>
        <v>40</v>
      </c>
      <c r="AM64" s="1205"/>
      <c r="AN64" s="840"/>
      <c r="AO64" s="1195"/>
      <c r="AP64" s="840"/>
      <c r="AQ64" s="1172"/>
      <c r="AR64" s="559" t="str">
        <f t="shared" ref="AR64" si="9">CONCATENATE(AN64,AP64)</f>
        <v/>
      </c>
      <c r="AS64" s="1172"/>
      <c r="AT64" s="1173"/>
      <c r="AU64" s="1172"/>
      <c r="AV64" s="603"/>
      <c r="AW64" s="603" t="s">
        <v>1168</v>
      </c>
      <c r="AX64" s="585" t="s">
        <v>1380</v>
      </c>
      <c r="AY64" s="559" t="s">
        <v>935</v>
      </c>
      <c r="AZ64" s="605" t="s">
        <v>1255</v>
      </c>
      <c r="BA64" s="738" t="s">
        <v>346</v>
      </c>
      <c r="BB64" s="629" t="s">
        <v>386</v>
      </c>
      <c r="BC64" s="586"/>
      <c r="BD64" s="612" t="s">
        <v>681</v>
      </c>
      <c r="BE64" s="577" t="s">
        <v>1335</v>
      </c>
      <c r="BF64" s="577" t="s">
        <v>1360</v>
      </c>
      <c r="BG64" s="577"/>
      <c r="BH64" s="721">
        <v>18</v>
      </c>
      <c r="BI64" s="724" t="s">
        <v>1436</v>
      </c>
      <c r="BJ64" s="724" t="s">
        <v>1438</v>
      </c>
      <c r="BK64" s="722"/>
      <c r="BL64" s="559" t="s">
        <v>681</v>
      </c>
      <c r="BM64" s="578" t="s">
        <v>1506</v>
      </c>
      <c r="BN64" s="578" t="s">
        <v>1360</v>
      </c>
    </row>
    <row r="65" spans="1:66" ht="147.75" customHeight="1" x14ac:dyDescent="0.25">
      <c r="A65" s="1163">
        <v>18</v>
      </c>
      <c r="B65" s="1162" t="s">
        <v>581</v>
      </c>
      <c r="C65" s="788" t="s">
        <v>291</v>
      </c>
      <c r="D65" s="1176" t="s">
        <v>15</v>
      </c>
      <c r="E65" s="788" t="s">
        <v>292</v>
      </c>
      <c r="F65" s="788" t="s">
        <v>252</v>
      </c>
      <c r="G65" s="894" t="s">
        <v>293</v>
      </c>
      <c r="H65" s="865" t="s">
        <v>294</v>
      </c>
      <c r="I65" s="788" t="s">
        <v>295</v>
      </c>
      <c r="J65" s="799" t="s">
        <v>41</v>
      </c>
      <c r="K65" s="788" t="s">
        <v>296</v>
      </c>
      <c r="L65" s="799">
        <v>1</v>
      </c>
      <c r="M65" s="801" t="str">
        <f>VLOOKUP(L65,[14]BASE!$A$47:$D$52,2,0)</f>
        <v>Rara vez</v>
      </c>
      <c r="N65" s="799">
        <v>10</v>
      </c>
      <c r="O65" s="791" t="str">
        <f>VLOOKUP(N65,[14]BASE!$A$56:$D$58,2,0)</f>
        <v>Mayor</v>
      </c>
      <c r="P65" s="788" t="str">
        <f>CONCATENATE(L65,N65)</f>
        <v>110</v>
      </c>
      <c r="Q65" s="791">
        <f>L65*N65</f>
        <v>10</v>
      </c>
      <c r="R65" s="788" t="str">
        <f>VLOOKUP(Q65,[14]BASE!$A$115:$B$129,2,0)</f>
        <v>BAJA</v>
      </c>
      <c r="S65" s="916" t="s">
        <v>297</v>
      </c>
      <c r="T65" s="1172" t="str">
        <f>IF(R65="baja","Asumir o Reducir el riesgo",IF(R65="moderada","Reducir el riesgo",IF(R65="Alta","Reducir el riesgo",IF(R65="Extrema","Evitar, reducir, compartir o transferir el riesgo",0))))</f>
        <v>Asumir o Reducir el riesgo</v>
      </c>
      <c r="U65" s="601" t="s">
        <v>298</v>
      </c>
      <c r="V65" s="593" t="s">
        <v>58</v>
      </c>
      <c r="W65" s="587" t="s">
        <v>59</v>
      </c>
      <c r="X65" s="590" t="s">
        <v>72</v>
      </c>
      <c r="Y65" s="600" t="s">
        <v>299</v>
      </c>
      <c r="Z65" s="590" t="s">
        <v>72</v>
      </c>
      <c r="AA65" s="600" t="s">
        <v>869</v>
      </c>
      <c r="AB65" s="591"/>
      <c r="AC65" s="591" t="s">
        <v>204</v>
      </c>
      <c r="AD65" s="591" t="s">
        <v>204</v>
      </c>
      <c r="AE65" s="128" t="s">
        <v>300</v>
      </c>
      <c r="AF65" s="590" t="s">
        <v>72</v>
      </c>
      <c r="AG65" s="601" t="s">
        <v>301</v>
      </c>
      <c r="AH65" s="590" t="s">
        <v>72</v>
      </c>
      <c r="AI65" s="600" t="s">
        <v>870</v>
      </c>
      <c r="AJ65" s="589">
        <f t="shared" ref="AJ65:AJ72" si="10">SUM(IF(X65="SI",15,0),IF(Z65="SI",5,0),IF(AB65="X",25,0),IF(AC65="X",25,0),IF(AD65="SI",15,0),IF(AF65="SI",10,0),IF(AH65="SI",30,0))</f>
        <v>85</v>
      </c>
      <c r="AK65" s="129">
        <v>0.4</v>
      </c>
      <c r="AL65" s="1014">
        <f>+(AJ65*AK65)+(AJ67*AK67)+(AJ69*AK69)</f>
        <v>94</v>
      </c>
      <c r="AM65" s="813">
        <f>AL65+AL67</f>
        <v>94</v>
      </c>
      <c r="AN65" s="799">
        <v>1</v>
      </c>
      <c r="AO65" s="801" t="str">
        <f>VLOOKUP(AN65,[14]BASE!A$48:$D$52,2,0)</f>
        <v>Rara vez</v>
      </c>
      <c r="AP65" s="799">
        <v>10</v>
      </c>
      <c r="AQ65" s="791" t="str">
        <f>VLOOKUP(AP65,[14]BASE!$A$56:$D$58,2,0)</f>
        <v>Mayor</v>
      </c>
      <c r="AR65" s="585"/>
      <c r="AS65" s="791">
        <f>AN65*AP65</f>
        <v>10</v>
      </c>
      <c r="AT65" s="788" t="str">
        <f>VLOOKUP(AS65,[14]BASE!$A$115:$B$125,2,0)</f>
        <v>BAJA</v>
      </c>
      <c r="AU65" s="791" t="str">
        <f>IF(AT65="baja","Asumir o Reducir el riesgo",IF(AT65="moderada","Reducir el riesgo",IF(AT65="Alta","Reducir el riesgo",IF(AT65="Extrema","Evitar, reducir, compartir o transferir el riesgo",0))))</f>
        <v>Asumir o Reducir el riesgo</v>
      </c>
      <c r="AV65" s="600"/>
      <c r="AW65" s="601" t="s">
        <v>298</v>
      </c>
      <c r="AX65" s="118" t="s">
        <v>871</v>
      </c>
      <c r="AY65" s="118" t="s">
        <v>871</v>
      </c>
      <c r="AZ65" s="570" t="s">
        <v>303</v>
      </c>
      <c r="BA65" s="118" t="s">
        <v>1134</v>
      </c>
      <c r="BB65" s="118" t="s">
        <v>1135</v>
      </c>
      <c r="BC65" s="586"/>
      <c r="BD65" s="612" t="s">
        <v>681</v>
      </c>
      <c r="BE65" s="581" t="s">
        <v>1325</v>
      </c>
      <c r="BF65" s="581" t="s">
        <v>1326</v>
      </c>
      <c r="BG65" s="581"/>
      <c r="BH65" s="734">
        <v>1</v>
      </c>
      <c r="BI65" s="724" t="s">
        <v>1468</v>
      </c>
      <c r="BJ65" s="724" t="s">
        <v>1413</v>
      </c>
      <c r="BK65" s="722"/>
      <c r="BL65" s="689" t="s">
        <v>681</v>
      </c>
      <c r="BM65" s="581" t="s">
        <v>1533</v>
      </c>
      <c r="BN65" s="581"/>
    </row>
    <row r="66" spans="1:66" ht="120" x14ac:dyDescent="0.25">
      <c r="A66" s="1163"/>
      <c r="B66" s="1162"/>
      <c r="C66" s="788"/>
      <c r="D66" s="1176"/>
      <c r="E66" s="788"/>
      <c r="F66" s="788"/>
      <c r="G66" s="894"/>
      <c r="H66" s="865"/>
      <c r="I66" s="788"/>
      <c r="J66" s="799"/>
      <c r="K66" s="788"/>
      <c r="L66" s="799"/>
      <c r="M66" s="801"/>
      <c r="N66" s="799"/>
      <c r="O66" s="791"/>
      <c r="P66" s="788"/>
      <c r="Q66" s="791"/>
      <c r="R66" s="788"/>
      <c r="S66" s="916"/>
      <c r="T66" s="1172"/>
      <c r="U66" s="600" t="s">
        <v>1115</v>
      </c>
      <c r="V66" s="593" t="s">
        <v>60</v>
      </c>
      <c r="W66" s="587" t="s">
        <v>59</v>
      </c>
      <c r="X66" s="590" t="s">
        <v>72</v>
      </c>
      <c r="Y66" s="600" t="s">
        <v>1261</v>
      </c>
      <c r="Z66" s="590" t="s">
        <v>72</v>
      </c>
      <c r="AA66" s="600" t="s">
        <v>869</v>
      </c>
      <c r="AB66" s="591"/>
      <c r="AC66" s="591" t="s">
        <v>204</v>
      </c>
      <c r="AD66" s="591" t="s">
        <v>204</v>
      </c>
      <c r="AE66" s="128" t="s">
        <v>1262</v>
      </c>
      <c r="AF66" s="590" t="s">
        <v>72</v>
      </c>
      <c r="AG66" s="601" t="s">
        <v>1116</v>
      </c>
      <c r="AH66" s="590" t="s">
        <v>72</v>
      </c>
      <c r="AI66" s="600" t="s">
        <v>1117</v>
      </c>
      <c r="AJ66" s="589">
        <f>SUM(IF(X66="SI",15,0),IF(Z66="SI",5,0),IF(AB66="X",25,0),IF(AC66="X",25,0),IF(AD66="SI",15,0),IF(AF66="SI",10,0),IF(AH66="SI",30,0))</f>
        <v>85</v>
      </c>
      <c r="AK66" s="129"/>
      <c r="AL66" s="1014"/>
      <c r="AM66" s="813"/>
      <c r="AN66" s="799"/>
      <c r="AO66" s="801"/>
      <c r="AP66" s="799"/>
      <c r="AQ66" s="791"/>
      <c r="AR66" s="585"/>
      <c r="AS66" s="791"/>
      <c r="AT66" s="788"/>
      <c r="AU66" s="791"/>
      <c r="AV66" s="600"/>
      <c r="AW66" s="600" t="s">
        <v>1133</v>
      </c>
      <c r="AX66" s="585" t="s">
        <v>871</v>
      </c>
      <c r="AY66" s="735" t="s">
        <v>871</v>
      </c>
      <c r="AZ66" s="420" t="s">
        <v>303</v>
      </c>
      <c r="BA66" s="735" t="s">
        <v>301</v>
      </c>
      <c r="BB66" s="585" t="s">
        <v>304</v>
      </c>
      <c r="BC66" s="586"/>
      <c r="BD66" s="612" t="s">
        <v>681</v>
      </c>
      <c r="BE66" s="581" t="s">
        <v>1327</v>
      </c>
      <c r="BF66" s="577"/>
      <c r="BG66" s="577"/>
      <c r="BH66" s="732">
        <v>1</v>
      </c>
      <c r="BI66" s="724" t="s">
        <v>1439</v>
      </c>
      <c r="BJ66" s="724" t="s">
        <v>1413</v>
      </c>
      <c r="BK66" s="722"/>
      <c r="BL66" s="689" t="s">
        <v>681</v>
      </c>
      <c r="BM66" s="631" t="s">
        <v>1507</v>
      </c>
      <c r="BN66" s="581"/>
    </row>
    <row r="67" spans="1:66" ht="118.5" customHeight="1" x14ac:dyDescent="0.25">
      <c r="A67" s="1163"/>
      <c r="B67" s="1162"/>
      <c r="C67" s="788"/>
      <c r="D67" s="1176"/>
      <c r="E67" s="788"/>
      <c r="F67" s="788"/>
      <c r="G67" s="894"/>
      <c r="H67" s="865"/>
      <c r="I67" s="788"/>
      <c r="J67" s="799"/>
      <c r="K67" s="788"/>
      <c r="L67" s="799"/>
      <c r="M67" s="801"/>
      <c r="N67" s="799"/>
      <c r="O67" s="791"/>
      <c r="P67" s="788"/>
      <c r="Q67" s="791"/>
      <c r="R67" s="788"/>
      <c r="S67" s="916"/>
      <c r="T67" s="1172"/>
      <c r="U67" s="601" t="s">
        <v>1118</v>
      </c>
      <c r="V67" s="593" t="s">
        <v>58</v>
      </c>
      <c r="W67" s="587" t="s">
        <v>59</v>
      </c>
      <c r="X67" s="590" t="s">
        <v>72</v>
      </c>
      <c r="Y67" s="600" t="s">
        <v>306</v>
      </c>
      <c r="Z67" s="590" t="s">
        <v>72</v>
      </c>
      <c r="AA67" s="600" t="s">
        <v>869</v>
      </c>
      <c r="AB67" s="591"/>
      <c r="AC67" s="591" t="s">
        <v>204</v>
      </c>
      <c r="AD67" s="590" t="s">
        <v>72</v>
      </c>
      <c r="AE67" s="128" t="s">
        <v>307</v>
      </c>
      <c r="AF67" s="590" t="s">
        <v>72</v>
      </c>
      <c r="AG67" s="601" t="s">
        <v>308</v>
      </c>
      <c r="AH67" s="590" t="s">
        <v>72</v>
      </c>
      <c r="AI67" s="600" t="s">
        <v>876</v>
      </c>
      <c r="AJ67" s="589">
        <f t="shared" si="10"/>
        <v>100</v>
      </c>
      <c r="AK67" s="129">
        <v>0.4</v>
      </c>
      <c r="AL67" s="1014"/>
      <c r="AM67" s="813"/>
      <c r="AN67" s="799"/>
      <c r="AO67" s="801"/>
      <c r="AP67" s="799"/>
      <c r="AQ67" s="791"/>
      <c r="AR67" s="585"/>
      <c r="AS67" s="791"/>
      <c r="AT67" s="788"/>
      <c r="AU67" s="791"/>
      <c r="AV67" s="600"/>
      <c r="AW67" s="601" t="s">
        <v>1118</v>
      </c>
      <c r="AX67" s="585" t="s">
        <v>871</v>
      </c>
      <c r="AY67" s="735" t="s">
        <v>871</v>
      </c>
      <c r="AZ67" s="118" t="s">
        <v>1136</v>
      </c>
      <c r="BA67" s="118" t="s">
        <v>301</v>
      </c>
      <c r="BB67" s="118" t="s">
        <v>304</v>
      </c>
      <c r="BC67" s="586"/>
      <c r="BD67" s="612" t="s">
        <v>681</v>
      </c>
      <c r="BE67" s="577" t="s">
        <v>1370</v>
      </c>
      <c r="BF67" s="577"/>
      <c r="BG67" s="577"/>
      <c r="BH67" s="721">
        <v>1</v>
      </c>
      <c r="BI67" s="724" t="s">
        <v>1440</v>
      </c>
      <c r="BJ67" s="724" t="s">
        <v>1413</v>
      </c>
      <c r="BK67" s="722"/>
      <c r="BL67" s="689" t="s">
        <v>681</v>
      </c>
      <c r="BM67" s="581" t="s">
        <v>1508</v>
      </c>
      <c r="BN67" s="581"/>
    </row>
    <row r="68" spans="1:66" ht="146.25" customHeight="1" x14ac:dyDescent="0.25">
      <c r="A68" s="1163"/>
      <c r="B68" s="1162"/>
      <c r="C68" s="788"/>
      <c r="D68" s="1176"/>
      <c r="E68" s="788"/>
      <c r="F68" s="788"/>
      <c r="G68" s="894"/>
      <c r="H68" s="865"/>
      <c r="I68" s="788"/>
      <c r="J68" s="799"/>
      <c r="K68" s="788"/>
      <c r="L68" s="799"/>
      <c r="M68" s="801"/>
      <c r="N68" s="799"/>
      <c r="O68" s="791"/>
      <c r="P68" s="788"/>
      <c r="Q68" s="791"/>
      <c r="R68" s="788"/>
      <c r="S68" s="916"/>
      <c r="T68" s="1172"/>
      <c r="U68" s="600" t="s">
        <v>1119</v>
      </c>
      <c r="V68" s="593" t="s">
        <v>60</v>
      </c>
      <c r="W68" s="587" t="s">
        <v>59</v>
      </c>
      <c r="X68" s="590" t="s">
        <v>72</v>
      </c>
      <c r="Y68" s="600" t="s">
        <v>1122</v>
      </c>
      <c r="Z68" s="590" t="s">
        <v>72</v>
      </c>
      <c r="AA68" s="600" t="s">
        <v>869</v>
      </c>
      <c r="AB68" s="591"/>
      <c r="AC68" s="591" t="s">
        <v>204</v>
      </c>
      <c r="AD68" s="590" t="s">
        <v>72</v>
      </c>
      <c r="AE68" s="128" t="s">
        <v>1123</v>
      </c>
      <c r="AF68" s="590" t="s">
        <v>72</v>
      </c>
      <c r="AG68" s="601" t="s">
        <v>1124</v>
      </c>
      <c r="AH68" s="590" t="s">
        <v>72</v>
      </c>
      <c r="AI68" s="600" t="s">
        <v>1125</v>
      </c>
      <c r="AJ68" s="589">
        <f t="shared" si="10"/>
        <v>100</v>
      </c>
      <c r="AK68" s="129"/>
      <c r="AL68" s="1014"/>
      <c r="AM68" s="813"/>
      <c r="AN68" s="799"/>
      <c r="AO68" s="801"/>
      <c r="AP68" s="799"/>
      <c r="AQ68" s="791"/>
      <c r="AR68" s="585"/>
      <c r="AS68" s="791"/>
      <c r="AT68" s="788"/>
      <c r="AU68" s="791"/>
      <c r="AV68" s="600"/>
      <c r="AW68" s="600" t="s">
        <v>1119</v>
      </c>
      <c r="AX68" s="585" t="s">
        <v>871</v>
      </c>
      <c r="AY68" s="735" t="s">
        <v>871</v>
      </c>
      <c r="AZ68" s="420" t="s">
        <v>310</v>
      </c>
      <c r="BA68" s="735" t="s">
        <v>308</v>
      </c>
      <c r="BB68" s="585" t="s">
        <v>311</v>
      </c>
      <c r="BC68" s="586"/>
      <c r="BD68" s="612" t="s">
        <v>681</v>
      </c>
      <c r="BE68" s="577" t="s">
        <v>1371</v>
      </c>
      <c r="BF68" s="577"/>
      <c r="BG68" s="577"/>
      <c r="BH68" s="732">
        <v>1</v>
      </c>
      <c r="BI68" s="724" t="s">
        <v>1441</v>
      </c>
      <c r="BJ68" s="724" t="s">
        <v>1413</v>
      </c>
      <c r="BK68" s="722"/>
      <c r="BL68" s="689" t="s">
        <v>681</v>
      </c>
      <c r="BM68" s="581" t="s">
        <v>1508</v>
      </c>
      <c r="BN68" s="581"/>
    </row>
    <row r="69" spans="1:66" ht="105" x14ac:dyDescent="0.25">
      <c r="A69" s="1163"/>
      <c r="B69" s="1162"/>
      <c r="C69" s="788"/>
      <c r="D69" s="1176"/>
      <c r="E69" s="788"/>
      <c r="F69" s="788"/>
      <c r="G69" s="894"/>
      <c r="H69" s="865"/>
      <c r="I69" s="788"/>
      <c r="J69" s="799"/>
      <c r="K69" s="788"/>
      <c r="L69" s="799"/>
      <c r="M69" s="801"/>
      <c r="N69" s="799"/>
      <c r="O69" s="791"/>
      <c r="P69" s="788"/>
      <c r="Q69" s="791"/>
      <c r="R69" s="788"/>
      <c r="S69" s="916"/>
      <c r="T69" s="1172"/>
      <c r="U69" s="601" t="s">
        <v>1120</v>
      </c>
      <c r="V69" s="593" t="s">
        <v>58</v>
      </c>
      <c r="W69" s="587" t="s">
        <v>59</v>
      </c>
      <c r="X69" s="590" t="s">
        <v>72</v>
      </c>
      <c r="Y69" s="600" t="s">
        <v>313</v>
      </c>
      <c r="Z69" s="590" t="s">
        <v>72</v>
      </c>
      <c r="AA69" s="600" t="s">
        <v>869</v>
      </c>
      <c r="AB69" s="591"/>
      <c r="AC69" s="591" t="s">
        <v>204</v>
      </c>
      <c r="AD69" s="590" t="s">
        <v>72</v>
      </c>
      <c r="AE69" s="128" t="s">
        <v>879</v>
      </c>
      <c r="AF69" s="590" t="s">
        <v>72</v>
      </c>
      <c r="AG69" s="601" t="s">
        <v>314</v>
      </c>
      <c r="AH69" s="590" t="s">
        <v>72</v>
      </c>
      <c r="AI69" s="600" t="s">
        <v>315</v>
      </c>
      <c r="AJ69" s="589">
        <f t="shared" si="10"/>
        <v>100</v>
      </c>
      <c r="AK69" s="129">
        <v>0.2</v>
      </c>
      <c r="AL69" s="1014"/>
      <c r="AM69" s="813"/>
      <c r="AN69" s="799"/>
      <c r="AO69" s="801"/>
      <c r="AP69" s="799"/>
      <c r="AQ69" s="791"/>
      <c r="AR69" s="585"/>
      <c r="AS69" s="791"/>
      <c r="AT69" s="788"/>
      <c r="AU69" s="791"/>
      <c r="AV69" s="600"/>
      <c r="AW69" s="601" t="s">
        <v>1120</v>
      </c>
      <c r="AX69" s="118" t="s">
        <v>871</v>
      </c>
      <c r="AY69" s="118" t="s">
        <v>871</v>
      </c>
      <c r="AZ69" s="570" t="s">
        <v>310</v>
      </c>
      <c r="BA69" s="654"/>
      <c r="BB69" s="654"/>
      <c r="BC69" s="586"/>
      <c r="BD69" s="612" t="s">
        <v>681</v>
      </c>
      <c r="BE69" s="577" t="s">
        <v>1372</v>
      </c>
      <c r="BF69" s="577"/>
      <c r="BG69" s="577"/>
      <c r="BH69" s="732">
        <v>1</v>
      </c>
      <c r="BI69" s="724" t="s">
        <v>1442</v>
      </c>
      <c r="BJ69" s="724" t="s">
        <v>1413</v>
      </c>
      <c r="BK69" s="722"/>
      <c r="BL69" s="689" t="s">
        <v>681</v>
      </c>
      <c r="BM69" s="581" t="s">
        <v>1555</v>
      </c>
      <c r="BN69" s="581"/>
    </row>
    <row r="70" spans="1:66" ht="90" x14ac:dyDescent="0.25">
      <c r="A70" s="1163"/>
      <c r="B70" s="1162"/>
      <c r="C70" s="788"/>
      <c r="D70" s="1176"/>
      <c r="E70" s="788"/>
      <c r="F70" s="788"/>
      <c r="G70" s="894"/>
      <c r="H70" s="865"/>
      <c r="I70" s="788"/>
      <c r="J70" s="799"/>
      <c r="K70" s="788"/>
      <c r="L70" s="799"/>
      <c r="M70" s="801"/>
      <c r="N70" s="799"/>
      <c r="O70" s="791"/>
      <c r="P70" s="788"/>
      <c r="Q70" s="791"/>
      <c r="R70" s="788"/>
      <c r="S70" s="916"/>
      <c r="T70" s="1172"/>
      <c r="U70" s="600" t="s">
        <v>1121</v>
      </c>
      <c r="V70" s="593" t="s">
        <v>60</v>
      </c>
      <c r="W70" s="587" t="s">
        <v>59</v>
      </c>
      <c r="X70" s="590" t="s">
        <v>72</v>
      </c>
      <c r="Y70" s="600" t="s">
        <v>313</v>
      </c>
      <c r="Z70" s="590" t="s">
        <v>72</v>
      </c>
      <c r="AA70" s="600" t="s">
        <v>869</v>
      </c>
      <c r="AB70" s="591"/>
      <c r="AC70" s="591" t="s">
        <v>204</v>
      </c>
      <c r="AD70" s="590" t="s">
        <v>72</v>
      </c>
      <c r="AE70" s="128" t="s">
        <v>1123</v>
      </c>
      <c r="AF70" s="590" t="s">
        <v>72</v>
      </c>
      <c r="AG70" s="601" t="s">
        <v>1127</v>
      </c>
      <c r="AH70" s="590" t="s">
        <v>72</v>
      </c>
      <c r="AI70" s="600" t="s">
        <v>1128</v>
      </c>
      <c r="AJ70" s="589">
        <f t="shared" si="10"/>
        <v>100</v>
      </c>
      <c r="AK70" s="129"/>
      <c r="AL70" s="609"/>
      <c r="AM70" s="589"/>
      <c r="AN70" s="587"/>
      <c r="AO70" s="588"/>
      <c r="AP70" s="587"/>
      <c r="AQ70" s="586"/>
      <c r="AR70" s="585"/>
      <c r="AS70" s="586"/>
      <c r="AT70" s="585"/>
      <c r="AU70" s="586"/>
      <c r="AV70" s="600"/>
      <c r="AW70" s="600" t="s">
        <v>1121</v>
      </c>
      <c r="AX70" s="585" t="s">
        <v>871</v>
      </c>
      <c r="AY70" s="735" t="s">
        <v>871</v>
      </c>
      <c r="AZ70" s="420" t="s">
        <v>310</v>
      </c>
      <c r="BA70" s="735" t="s">
        <v>314</v>
      </c>
      <c r="BB70" s="585" t="s">
        <v>317</v>
      </c>
      <c r="BC70" s="586"/>
      <c r="BD70" s="612" t="s">
        <v>681</v>
      </c>
      <c r="BE70" s="577" t="s">
        <v>1328</v>
      </c>
      <c r="BF70" s="577"/>
      <c r="BG70" s="577"/>
      <c r="BH70" s="732">
        <v>1</v>
      </c>
      <c r="BI70" s="724" t="s">
        <v>1443</v>
      </c>
      <c r="BJ70" s="724" t="s">
        <v>1413</v>
      </c>
      <c r="BK70" s="722"/>
      <c r="BL70" s="689" t="s">
        <v>681</v>
      </c>
      <c r="BM70" s="581" t="s">
        <v>1443</v>
      </c>
      <c r="BN70" s="581"/>
    </row>
    <row r="71" spans="1:66" ht="102" customHeight="1" x14ac:dyDescent="0.25">
      <c r="A71" s="1163"/>
      <c r="B71" s="1162"/>
      <c r="C71" s="788"/>
      <c r="D71" s="1176" t="s">
        <v>15</v>
      </c>
      <c r="E71" s="788" t="s">
        <v>318</v>
      </c>
      <c r="F71" s="788" t="s">
        <v>252</v>
      </c>
      <c r="G71" s="894" t="s">
        <v>319</v>
      </c>
      <c r="H71" s="865" t="s">
        <v>320</v>
      </c>
      <c r="I71" s="788" t="s">
        <v>321</v>
      </c>
      <c r="J71" s="799" t="s">
        <v>41</v>
      </c>
      <c r="K71" s="788" t="s">
        <v>322</v>
      </c>
      <c r="L71" s="799">
        <v>1</v>
      </c>
      <c r="M71" s="801" t="str">
        <f>VLOOKUP(L71,[14]BASE!$A$47:$D$52,2,0)</f>
        <v>Rara vez</v>
      </c>
      <c r="N71" s="799">
        <v>20</v>
      </c>
      <c r="O71" s="791" t="str">
        <f>VLOOKUP(N71,[14]BASE!$A$56:$D$58,2,0)</f>
        <v>Catastrófico</v>
      </c>
      <c r="P71" s="788" t="str">
        <f>CONCATENATE(L71,N71)</f>
        <v>120</v>
      </c>
      <c r="Q71" s="791">
        <f>L71*N71</f>
        <v>20</v>
      </c>
      <c r="R71" s="788" t="str">
        <f>VLOOKUP(Q71,[14]BASE!$A$115:$B$129,2,0)</f>
        <v>MODERADA</v>
      </c>
      <c r="S71" s="916" t="s">
        <v>297</v>
      </c>
      <c r="T71" s="1172" t="str">
        <f>IF(R71="baja","Asumir o Reducir el riesgo",IF(R71="moderada","Reducir el riesgo",IF(R71="Alta","Reducir el riesgo",IF(R71="Extrema","Evitar, reducir, compartir o transferir el riesgo",0))))</f>
        <v>Reducir el riesgo</v>
      </c>
      <c r="U71" s="601" t="s">
        <v>1126</v>
      </c>
      <c r="V71" s="593" t="s">
        <v>60</v>
      </c>
      <c r="W71" s="587" t="s">
        <v>59</v>
      </c>
      <c r="X71" s="590" t="s">
        <v>72</v>
      </c>
      <c r="Y71" s="600" t="s">
        <v>324</v>
      </c>
      <c r="Z71" s="590" t="s">
        <v>72</v>
      </c>
      <c r="AA71" s="600" t="s">
        <v>325</v>
      </c>
      <c r="AB71" s="591"/>
      <c r="AC71" s="591" t="s">
        <v>204</v>
      </c>
      <c r="AD71" s="590" t="s">
        <v>72</v>
      </c>
      <c r="AE71" s="128" t="s">
        <v>326</v>
      </c>
      <c r="AF71" s="590" t="s">
        <v>72</v>
      </c>
      <c r="AG71" s="128" t="s">
        <v>327</v>
      </c>
      <c r="AH71" s="590" t="s">
        <v>72</v>
      </c>
      <c r="AI71" s="600" t="s">
        <v>882</v>
      </c>
      <c r="AJ71" s="589">
        <f t="shared" si="10"/>
        <v>100</v>
      </c>
      <c r="AK71" s="190">
        <v>0.5</v>
      </c>
      <c r="AL71" s="609">
        <f>+AJ71*AK71</f>
        <v>50</v>
      </c>
      <c r="AM71" s="813">
        <f>AL71+AL72</f>
        <v>100</v>
      </c>
      <c r="AN71" s="799">
        <v>1</v>
      </c>
      <c r="AO71" s="801" t="str">
        <f>VLOOKUP(AN71,[14]BASE!A$48:$D$52,2,0)</f>
        <v>Rara vez</v>
      </c>
      <c r="AP71" s="799">
        <v>5</v>
      </c>
      <c r="AQ71" s="791" t="str">
        <f>VLOOKUP(AP71,[14]BASE!$A$56:$D$58,2,0)</f>
        <v xml:space="preserve">Moderado </v>
      </c>
      <c r="AR71" s="585"/>
      <c r="AS71" s="802">
        <f>AN71*AP71</f>
        <v>5</v>
      </c>
      <c r="AT71" s="788" t="str">
        <f>VLOOKUP(AS71,[14]BASE!$A$115:$B$125,2,0)</f>
        <v>BAJA</v>
      </c>
      <c r="AU71" s="791" t="str">
        <f>IF(AT71="baja","Asumir o Reducir el riesgo",IF(AT71="moderada","Reducir el riesgo",IF(AT71="Alta","Reducir el riesgo",IF(AT71="Extrema","Evitar, reducir, compartir o transferir el riesgo",0))))</f>
        <v>Asumir o Reducir el riesgo</v>
      </c>
      <c r="AV71" s="600"/>
      <c r="AW71" s="601" t="s">
        <v>1126</v>
      </c>
      <c r="AX71" s="654"/>
      <c r="AY71" s="654"/>
      <c r="AZ71" s="661"/>
      <c r="BA71" s="654"/>
      <c r="BB71" s="654"/>
      <c r="BC71" s="586"/>
      <c r="BD71" s="612" t="s">
        <v>681</v>
      </c>
      <c r="BE71" s="581" t="s">
        <v>1305</v>
      </c>
      <c r="BF71" s="577"/>
      <c r="BG71" s="577"/>
      <c r="BH71" s="732">
        <v>1</v>
      </c>
      <c r="BI71" s="724" t="s">
        <v>1305</v>
      </c>
      <c r="BJ71" s="724" t="s">
        <v>1413</v>
      </c>
      <c r="BK71" s="722"/>
      <c r="BL71" s="689" t="s">
        <v>681</v>
      </c>
      <c r="BM71" s="581" t="s">
        <v>1305</v>
      </c>
      <c r="BN71" s="581"/>
    </row>
    <row r="72" spans="1:66" ht="111" customHeight="1" x14ac:dyDescent="0.25">
      <c r="A72" s="1163"/>
      <c r="B72" s="1162"/>
      <c r="C72" s="788"/>
      <c r="D72" s="1176"/>
      <c r="E72" s="788"/>
      <c r="F72" s="788"/>
      <c r="G72" s="894"/>
      <c r="H72" s="865"/>
      <c r="I72" s="788"/>
      <c r="J72" s="799"/>
      <c r="K72" s="788"/>
      <c r="L72" s="799"/>
      <c r="M72" s="801"/>
      <c r="N72" s="799"/>
      <c r="O72" s="791"/>
      <c r="P72" s="788"/>
      <c r="Q72" s="791"/>
      <c r="R72" s="788"/>
      <c r="S72" s="916"/>
      <c r="T72" s="1172"/>
      <c r="U72" s="600" t="s">
        <v>1129</v>
      </c>
      <c r="V72" s="593" t="s">
        <v>60</v>
      </c>
      <c r="W72" s="587" t="s">
        <v>59</v>
      </c>
      <c r="X72" s="590" t="s">
        <v>72</v>
      </c>
      <c r="Y72" s="601" t="s">
        <v>1130</v>
      </c>
      <c r="Z72" s="590" t="s">
        <v>72</v>
      </c>
      <c r="AA72" s="600" t="s">
        <v>869</v>
      </c>
      <c r="AB72" s="591"/>
      <c r="AC72" s="591" t="s">
        <v>204</v>
      </c>
      <c r="AD72" s="590" t="s">
        <v>72</v>
      </c>
      <c r="AE72" s="601" t="s">
        <v>1444</v>
      </c>
      <c r="AF72" s="590" t="s">
        <v>72</v>
      </c>
      <c r="AG72" s="601" t="s">
        <v>1131</v>
      </c>
      <c r="AH72" s="590" t="s">
        <v>72</v>
      </c>
      <c r="AI72" s="601" t="s">
        <v>1132</v>
      </c>
      <c r="AJ72" s="589">
        <f t="shared" si="10"/>
        <v>100</v>
      </c>
      <c r="AK72" s="190">
        <v>0.5</v>
      </c>
      <c r="AL72" s="609">
        <f>+AJ72*AK72</f>
        <v>50</v>
      </c>
      <c r="AM72" s="813"/>
      <c r="AN72" s="799"/>
      <c r="AO72" s="801"/>
      <c r="AP72" s="799"/>
      <c r="AQ72" s="791"/>
      <c r="AR72" s="181"/>
      <c r="AS72" s="838"/>
      <c r="AT72" s="788"/>
      <c r="AU72" s="791"/>
      <c r="AV72" s="662"/>
      <c r="AW72" s="600" t="s">
        <v>328</v>
      </c>
      <c r="AX72" s="585" t="s">
        <v>871</v>
      </c>
      <c r="AY72" s="735" t="s">
        <v>871</v>
      </c>
      <c r="AZ72" s="420" t="s">
        <v>329</v>
      </c>
      <c r="BA72" s="735" t="s">
        <v>327</v>
      </c>
      <c r="BB72" s="585" t="s">
        <v>304</v>
      </c>
      <c r="BC72" s="586"/>
      <c r="BD72" s="612" t="s">
        <v>681</v>
      </c>
      <c r="BE72" s="581" t="s">
        <v>1329</v>
      </c>
      <c r="BF72" s="577"/>
      <c r="BG72" s="577"/>
      <c r="BH72" s="732">
        <v>1</v>
      </c>
      <c r="BI72" s="724" t="s">
        <v>1445</v>
      </c>
      <c r="BJ72" s="724" t="s">
        <v>1413</v>
      </c>
      <c r="BK72" s="722"/>
      <c r="BL72" s="689" t="s">
        <v>681</v>
      </c>
      <c r="BM72" s="581" t="s">
        <v>1445</v>
      </c>
      <c r="BN72" s="581"/>
    </row>
    <row r="73" spans="1:66" s="637" customFormat="1" ht="66" hidden="1" customHeight="1" x14ac:dyDescent="0.25">
      <c r="A73" s="751"/>
      <c r="B73" s="752"/>
      <c r="C73" s="753"/>
      <c r="D73" s="751"/>
      <c r="E73" s="753"/>
      <c r="F73" s="753"/>
      <c r="G73" s="754"/>
      <c r="H73" s="752"/>
      <c r="I73" s="753"/>
      <c r="J73" s="751"/>
      <c r="K73" s="753"/>
      <c r="L73" s="751"/>
      <c r="M73" s="751"/>
      <c r="N73" s="751"/>
      <c r="O73" s="753"/>
      <c r="P73" s="753"/>
      <c r="Q73" s="753"/>
      <c r="R73" s="753"/>
      <c r="S73" s="755"/>
      <c r="T73" s="755"/>
      <c r="U73" s="754"/>
      <c r="V73" s="756"/>
      <c r="W73" s="751"/>
      <c r="X73" s="757"/>
      <c r="Y73" s="754"/>
      <c r="Z73" s="757"/>
      <c r="AA73" s="754"/>
      <c r="AB73" s="758"/>
      <c r="AC73" s="758"/>
      <c r="AD73" s="757"/>
      <c r="AE73" s="754"/>
      <c r="AF73" s="757"/>
      <c r="AG73" s="754"/>
      <c r="AH73" s="757"/>
      <c r="AI73" s="754"/>
      <c r="AJ73" s="759"/>
      <c r="AK73" s="760"/>
      <c r="AL73" s="751"/>
      <c r="AM73" s="759"/>
      <c r="AN73" s="751"/>
      <c r="AO73" s="751"/>
      <c r="AP73" s="751"/>
      <c r="AQ73" s="753"/>
      <c r="AR73" s="761"/>
      <c r="AS73" s="753"/>
      <c r="AT73" s="753"/>
      <c r="AU73" s="753"/>
      <c r="AV73" s="750"/>
      <c r="AW73" s="754"/>
      <c r="AX73" s="753"/>
      <c r="AY73" s="753"/>
      <c r="AZ73" s="751"/>
      <c r="BA73" s="753"/>
      <c r="BB73" s="753"/>
      <c r="BC73" s="753"/>
      <c r="BD73" s="634"/>
      <c r="BE73" s="762"/>
      <c r="BF73" s="762"/>
      <c r="BG73" s="762"/>
      <c r="BH73" s="763"/>
      <c r="BI73" s="764"/>
      <c r="BJ73" s="764"/>
      <c r="BK73" s="765"/>
      <c r="BL73" s="634"/>
      <c r="BM73" s="762"/>
      <c r="BN73" s="762"/>
    </row>
    <row r="74" spans="1:66" s="637" customFormat="1" ht="15.75" hidden="1" thickBot="1" x14ac:dyDescent="0.3">
      <c r="A74" s="633"/>
      <c r="B74" s="36"/>
      <c r="C74" s="36"/>
      <c r="D74" s="636"/>
      <c r="E74" s="636"/>
      <c r="F74" s="636"/>
      <c r="G74" s="36"/>
      <c r="H74" s="692"/>
      <c r="I74" s="36"/>
      <c r="J74" s="36"/>
      <c r="K74" s="36"/>
      <c r="L74" s="36"/>
      <c r="M74" s="36"/>
      <c r="N74" s="36"/>
      <c r="O74" s="36"/>
      <c r="P74" s="634"/>
      <c r="Q74" s="36"/>
      <c r="R74" s="36"/>
      <c r="S74" s="635"/>
      <c r="T74" s="36"/>
      <c r="U74" s="36"/>
      <c r="V74" s="36"/>
      <c r="W74" s="36"/>
      <c r="X74" s="6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636"/>
      <c r="AY74" s="636"/>
      <c r="AZ74" s="36"/>
      <c r="BA74" s="636"/>
      <c r="BB74" s="36"/>
      <c r="BC74" s="36"/>
    </row>
    <row r="75" spans="1:66" s="637" customFormat="1" ht="29.25" hidden="1" customHeight="1" thickBot="1" x14ac:dyDescent="0.3">
      <c r="A75" s="633"/>
      <c r="B75" s="36"/>
      <c r="C75" s="36"/>
      <c r="D75" s="636"/>
      <c r="E75" s="636"/>
      <c r="F75" s="636"/>
      <c r="G75" s="36"/>
      <c r="H75" s="692"/>
      <c r="I75" s="36"/>
      <c r="J75" s="36"/>
      <c r="K75" s="36"/>
      <c r="L75" s="36"/>
      <c r="M75" s="36"/>
      <c r="N75" s="36"/>
      <c r="O75" s="36"/>
      <c r="P75" s="634"/>
      <c r="Q75" s="36"/>
      <c r="R75" s="36"/>
      <c r="S75" s="635"/>
      <c r="T75" s="36"/>
      <c r="U75" s="36"/>
      <c r="V75" s="36"/>
      <c r="W75" s="36"/>
      <c r="X75" s="6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636"/>
      <c r="AY75" s="636"/>
      <c r="AZ75" s="36"/>
      <c r="BK75" s="1270" t="s">
        <v>1520</v>
      </c>
      <c r="BL75" s="1147"/>
      <c r="BM75" s="777" t="s">
        <v>1519</v>
      </c>
      <c r="BN75" s="778" t="s">
        <v>1518</v>
      </c>
    </row>
    <row r="76" spans="1:66" s="637" customFormat="1" ht="29.25" hidden="1" customHeight="1" x14ac:dyDescent="0.25">
      <c r="A76" s="633"/>
      <c r="B76" s="36"/>
      <c r="C76" s="36"/>
      <c r="D76" s="636"/>
      <c r="E76" s="636"/>
      <c r="F76" s="636"/>
      <c r="G76" s="36"/>
      <c r="H76" s="692"/>
      <c r="I76" s="36"/>
      <c r="J76" s="36"/>
      <c r="K76" s="36"/>
      <c r="L76" s="36"/>
      <c r="M76" s="36"/>
      <c r="N76" s="36"/>
      <c r="O76" s="36"/>
      <c r="P76" s="634"/>
      <c r="Q76" s="36"/>
      <c r="R76" s="36"/>
      <c r="S76" s="635"/>
      <c r="T76" s="36"/>
      <c r="U76" s="36"/>
      <c r="V76" s="36"/>
      <c r="W76" s="36"/>
      <c r="X76" s="6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636"/>
      <c r="AY76" s="636"/>
      <c r="AZ76" s="36"/>
      <c r="BK76" s="1271" t="s">
        <v>1516</v>
      </c>
      <c r="BL76" s="1148"/>
      <c r="BM76" s="779">
        <f>COUNTIF(BL5:BL72,"Efectivo")</f>
        <v>53</v>
      </c>
      <c r="BN76" s="780">
        <f>BM76/$BM$80</f>
        <v>0.77941176470588236</v>
      </c>
    </row>
    <row r="77" spans="1:66" s="637" customFormat="1" ht="29.25" hidden="1" customHeight="1" x14ac:dyDescent="0.25">
      <c r="A77" s="633"/>
      <c r="B77" s="36"/>
      <c r="C77" s="36"/>
      <c r="D77" s="636"/>
      <c r="E77" s="636"/>
      <c r="F77" s="636"/>
      <c r="G77" s="36"/>
      <c r="H77" s="692"/>
      <c r="I77" s="36"/>
      <c r="J77" s="36"/>
      <c r="K77" s="36"/>
      <c r="L77" s="36"/>
      <c r="M77" s="36"/>
      <c r="N77" s="36"/>
      <c r="O77" s="36"/>
      <c r="P77" s="634"/>
      <c r="Q77" s="36"/>
      <c r="R77" s="36"/>
      <c r="S77" s="635"/>
      <c r="T77" s="36"/>
      <c r="U77" s="36"/>
      <c r="V77" s="36"/>
      <c r="W77" s="36"/>
      <c r="X77" s="6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636"/>
      <c r="AY77" s="636"/>
      <c r="AZ77" s="36"/>
      <c r="BK77" s="1272" t="s">
        <v>1517</v>
      </c>
      <c r="BL77" s="1146"/>
      <c r="BM77" s="781">
        <f>COUNTIF(BL5:BL72,"NO EFECTIVO")</f>
        <v>3</v>
      </c>
      <c r="BN77" s="782">
        <f>BM77/$BM$80</f>
        <v>4.4117647058823532E-2</v>
      </c>
    </row>
    <row r="78" spans="1:66" s="637" customFormat="1" ht="29.25" hidden="1" customHeight="1" x14ac:dyDescent="0.25">
      <c r="A78" s="633"/>
      <c r="B78" s="36"/>
      <c r="C78" s="36"/>
      <c r="D78" s="636"/>
      <c r="E78" s="636"/>
      <c r="F78" s="636"/>
      <c r="G78" s="36"/>
      <c r="H78" s="692"/>
      <c r="I78" s="36"/>
      <c r="J78" s="36"/>
      <c r="K78" s="36"/>
      <c r="L78" s="36"/>
      <c r="M78" s="36"/>
      <c r="N78" s="36"/>
      <c r="O78" s="36"/>
      <c r="P78" s="634"/>
      <c r="Q78" s="36"/>
      <c r="R78" s="36"/>
      <c r="S78" s="635"/>
      <c r="T78" s="36"/>
      <c r="U78" s="36"/>
      <c r="V78" s="36"/>
      <c r="W78" s="36"/>
      <c r="X78" s="6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636"/>
      <c r="AY78" s="636"/>
      <c r="AZ78" s="36"/>
      <c r="BK78" s="1272" t="s">
        <v>1531</v>
      </c>
      <c r="BL78" s="1146"/>
      <c r="BM78" s="783">
        <f>COUNTIF(BL5:BL72,"NO EJECUTADO")</f>
        <v>7</v>
      </c>
      <c r="BN78" s="782">
        <f>BM78/$BM$80</f>
        <v>0.10294117647058823</v>
      </c>
    </row>
    <row r="79" spans="1:66" s="637" customFormat="1" ht="35.25" hidden="1" customHeight="1" thickBot="1" x14ac:dyDescent="0.3">
      <c r="A79" s="633"/>
      <c r="B79" s="36"/>
      <c r="C79" s="36"/>
      <c r="D79" s="636"/>
      <c r="E79" s="636"/>
      <c r="F79" s="636"/>
      <c r="G79" s="36"/>
      <c r="H79" s="692"/>
      <c r="I79" s="36"/>
      <c r="J79" s="36"/>
      <c r="K79" s="36"/>
      <c r="L79" s="36"/>
      <c r="M79" s="36"/>
      <c r="N79" s="36"/>
      <c r="O79" s="36"/>
      <c r="P79" s="634"/>
      <c r="Q79" s="36"/>
      <c r="R79" s="36"/>
      <c r="S79" s="635"/>
      <c r="T79" s="36"/>
      <c r="U79" s="36"/>
      <c r="V79" s="36"/>
      <c r="W79" s="36"/>
      <c r="X79" s="6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636"/>
      <c r="AY79" s="636"/>
      <c r="AZ79" s="36"/>
      <c r="BK79" s="1273" t="s">
        <v>1526</v>
      </c>
      <c r="BL79" s="1149"/>
      <c r="BM79" s="784">
        <f>COUNTIF(BL5:BL72,"N.A")</f>
        <v>5</v>
      </c>
      <c r="BN79" s="1274">
        <f>BM79/$BM$80</f>
        <v>7.3529411764705885E-2</v>
      </c>
    </row>
    <row r="80" spans="1:66" s="637" customFormat="1" ht="33.75" hidden="1" customHeight="1" thickBot="1" x14ac:dyDescent="0.3">
      <c r="A80" s="633"/>
      <c r="B80" s="36"/>
      <c r="C80" s="36"/>
      <c r="D80" s="636"/>
      <c r="E80" s="636"/>
      <c r="F80" s="636"/>
      <c r="G80" s="36"/>
      <c r="H80" s="692"/>
      <c r="I80" s="36"/>
      <c r="J80" s="36"/>
      <c r="K80" s="36"/>
      <c r="L80" s="36"/>
      <c r="M80" s="36"/>
      <c r="N80" s="36"/>
      <c r="O80" s="36"/>
      <c r="P80" s="36"/>
      <c r="Q80" s="36"/>
      <c r="R80" s="36"/>
      <c r="S80" s="635"/>
      <c r="T80" s="36"/>
      <c r="U80" s="36"/>
      <c r="V80" s="36"/>
      <c r="W80" s="36"/>
      <c r="X80" s="6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636"/>
      <c r="AY80" s="636"/>
      <c r="AZ80" s="36"/>
      <c r="BK80" s="1150" t="s">
        <v>1515</v>
      </c>
      <c r="BL80" s="1151"/>
      <c r="BM80" s="785">
        <f>COUNTA(BD5:$BD$72)</f>
        <v>68</v>
      </c>
      <c r="BN80" s="786">
        <f>BM80/$BM$80</f>
        <v>1</v>
      </c>
    </row>
    <row r="81" spans="1:55" s="637" customFormat="1" hidden="1" x14ac:dyDescent="0.25">
      <c r="A81" s="633"/>
      <c r="B81" s="36"/>
      <c r="C81" s="36"/>
      <c r="D81" s="636"/>
      <c r="E81" s="636"/>
      <c r="F81" s="636"/>
      <c r="G81" s="36"/>
      <c r="H81" s="692"/>
      <c r="I81" s="36"/>
      <c r="J81" s="36"/>
      <c r="K81" s="36"/>
      <c r="L81" s="36"/>
      <c r="M81" s="36"/>
      <c r="N81" s="36"/>
      <c r="O81" s="36"/>
      <c r="P81" s="36"/>
      <c r="Q81" s="36"/>
      <c r="R81" s="36"/>
      <c r="S81" s="635"/>
      <c r="T81" s="36"/>
      <c r="U81" s="36"/>
      <c r="V81" s="36"/>
      <c r="W81" s="36"/>
      <c r="X81" s="6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636"/>
      <c r="AY81" s="636"/>
      <c r="AZ81" s="36"/>
      <c r="BA81" s="636"/>
      <c r="BB81" s="36"/>
      <c r="BC81" s="36"/>
    </row>
    <row r="82" spans="1:55" s="637" customFormat="1" hidden="1" x14ac:dyDescent="0.25">
      <c r="A82" s="633"/>
      <c r="B82" s="36"/>
      <c r="C82" s="36"/>
      <c r="D82" s="636"/>
      <c r="E82" s="636"/>
      <c r="F82" s="636"/>
      <c r="G82" s="36"/>
      <c r="H82" s="692"/>
      <c r="I82" s="36"/>
      <c r="J82" s="36"/>
      <c r="K82" s="36"/>
      <c r="L82" s="36"/>
      <c r="M82" s="36"/>
      <c r="N82" s="36"/>
      <c r="O82" s="36"/>
      <c r="P82" s="36"/>
      <c r="Q82" s="36"/>
      <c r="R82" s="36"/>
      <c r="S82" s="635"/>
      <c r="T82" s="36"/>
      <c r="U82" s="36"/>
      <c r="V82" s="36"/>
      <c r="W82" s="36"/>
      <c r="X82" s="6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636"/>
      <c r="AY82" s="636"/>
      <c r="AZ82" s="36"/>
      <c r="BA82" s="636"/>
      <c r="BB82" s="36"/>
      <c r="BC82" s="36"/>
    </row>
    <row r="83" spans="1:55" s="637" customFormat="1" hidden="1" x14ac:dyDescent="0.25">
      <c r="A83" s="633"/>
      <c r="B83" s="36"/>
      <c r="C83" s="36"/>
      <c r="D83" s="636"/>
      <c r="E83" s="636"/>
      <c r="F83" s="636"/>
      <c r="G83" s="36"/>
      <c r="H83" s="692"/>
      <c r="I83" s="36"/>
      <c r="J83" s="36"/>
      <c r="K83" s="36"/>
      <c r="L83" s="36"/>
      <c r="M83" s="36"/>
      <c r="N83" s="36"/>
      <c r="O83" s="36"/>
      <c r="P83" s="36"/>
      <c r="Q83" s="36"/>
      <c r="R83" s="36"/>
      <c r="S83" s="635"/>
      <c r="T83" s="36"/>
      <c r="U83" s="36"/>
      <c r="V83" s="36"/>
      <c r="W83" s="36"/>
      <c r="X83" s="6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636"/>
      <c r="AY83" s="636"/>
      <c r="AZ83" s="36"/>
      <c r="BA83" s="636"/>
      <c r="BB83" s="36"/>
      <c r="BC83" s="36"/>
    </row>
    <row r="84" spans="1:55" s="637" customFormat="1" hidden="1" x14ac:dyDescent="0.25">
      <c r="A84" s="633"/>
      <c r="B84" s="36"/>
      <c r="C84" s="36"/>
      <c r="D84" s="636"/>
      <c r="E84" s="636"/>
      <c r="F84" s="636"/>
      <c r="G84" s="36"/>
      <c r="H84" s="692"/>
      <c r="I84" s="36"/>
      <c r="J84" s="36"/>
      <c r="K84" s="36"/>
      <c r="L84" s="36"/>
      <c r="M84" s="36"/>
      <c r="N84" s="36"/>
      <c r="O84" s="36"/>
      <c r="P84" s="36"/>
      <c r="Q84" s="36"/>
      <c r="R84" s="36"/>
      <c r="S84" s="635"/>
      <c r="T84" s="36"/>
      <c r="U84" s="36"/>
      <c r="V84" s="36"/>
      <c r="W84" s="36"/>
      <c r="X84" s="6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636"/>
      <c r="AY84" s="636"/>
      <c r="AZ84" s="36"/>
      <c r="BA84" s="636"/>
      <c r="BB84" s="36"/>
      <c r="BC84" s="36"/>
    </row>
    <row r="85" spans="1:55" s="637" customFormat="1" hidden="1" x14ac:dyDescent="0.25">
      <c r="A85" s="633"/>
      <c r="B85" s="36"/>
      <c r="C85" s="36"/>
      <c r="D85" s="636"/>
      <c r="E85" s="636"/>
      <c r="F85" s="636"/>
      <c r="G85" s="36"/>
      <c r="H85" s="692"/>
      <c r="I85" s="36"/>
      <c r="J85" s="36"/>
      <c r="K85" s="36"/>
      <c r="L85" s="36"/>
      <c r="M85" s="36"/>
      <c r="N85" s="36"/>
      <c r="O85" s="36"/>
      <c r="P85" s="36"/>
      <c r="Q85" s="36"/>
      <c r="R85" s="36"/>
      <c r="S85" s="635"/>
      <c r="T85" s="36"/>
      <c r="U85" s="36"/>
      <c r="V85" s="36"/>
      <c r="W85" s="36"/>
      <c r="X85" s="6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636"/>
      <c r="AY85" s="636"/>
      <c r="AZ85" s="36"/>
      <c r="BA85" s="636"/>
      <c r="BB85" s="36"/>
      <c r="BC85" s="36"/>
    </row>
    <row r="86" spans="1:55" s="637" customFormat="1" hidden="1" x14ac:dyDescent="0.25">
      <c r="A86" s="633"/>
      <c r="B86" s="36"/>
      <c r="C86" s="36"/>
      <c r="D86" s="636"/>
      <c r="E86" s="636"/>
      <c r="F86" s="636"/>
      <c r="G86" s="36"/>
      <c r="H86" s="692"/>
      <c r="I86" s="36"/>
      <c r="J86" s="36"/>
      <c r="K86" s="36"/>
      <c r="L86" s="36"/>
      <c r="M86" s="36"/>
      <c r="N86" s="36"/>
      <c r="O86" s="36"/>
      <c r="P86" s="36"/>
      <c r="Q86" s="36"/>
      <c r="R86" s="36"/>
      <c r="S86" s="635"/>
      <c r="T86" s="36"/>
      <c r="U86" s="36"/>
      <c r="V86" s="36"/>
      <c r="W86" s="36"/>
      <c r="X86" s="6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636"/>
      <c r="AY86" s="636"/>
      <c r="AZ86" s="36"/>
      <c r="BA86" s="636"/>
      <c r="BB86" s="36"/>
      <c r="BC86" s="36"/>
    </row>
    <row r="87" spans="1:55" s="637" customFormat="1" hidden="1" x14ac:dyDescent="0.25">
      <c r="A87" s="633"/>
      <c r="B87" s="36"/>
      <c r="C87" s="36"/>
      <c r="D87" s="636"/>
      <c r="E87" s="636"/>
      <c r="F87" s="636"/>
      <c r="G87" s="36"/>
      <c r="H87" s="692"/>
      <c r="I87" s="36"/>
      <c r="J87" s="36"/>
      <c r="K87" s="36"/>
      <c r="L87" s="36"/>
      <c r="M87" s="36"/>
      <c r="N87" s="36"/>
      <c r="O87" s="36"/>
      <c r="P87" s="36"/>
      <c r="Q87" s="36"/>
      <c r="R87" s="36"/>
      <c r="S87" s="635"/>
      <c r="T87" s="36"/>
      <c r="U87" s="36"/>
      <c r="V87" s="36"/>
      <c r="W87" s="36"/>
      <c r="X87" s="6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636"/>
      <c r="AY87" s="636"/>
      <c r="AZ87" s="36"/>
      <c r="BA87" s="636"/>
      <c r="BB87" s="36"/>
      <c r="BC87" s="36"/>
    </row>
    <row r="88" spans="1:55" s="637" customFormat="1" hidden="1" x14ac:dyDescent="0.25">
      <c r="A88" s="633"/>
      <c r="B88" s="36"/>
      <c r="C88" s="36"/>
      <c r="D88" s="636"/>
      <c r="E88" s="636"/>
      <c r="F88" s="636"/>
      <c r="G88" s="36"/>
      <c r="H88" s="692"/>
      <c r="I88" s="36"/>
      <c r="J88" s="36"/>
      <c r="K88" s="36"/>
      <c r="L88" s="36"/>
      <c r="M88" s="36"/>
      <c r="N88" s="36"/>
      <c r="O88" s="36"/>
      <c r="P88" s="36"/>
      <c r="Q88" s="36"/>
      <c r="R88" s="36"/>
      <c r="S88" s="635"/>
      <c r="T88" s="36"/>
      <c r="U88" s="36"/>
      <c r="V88" s="36"/>
      <c r="W88" s="36"/>
      <c r="X88" s="6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636"/>
      <c r="AY88" s="636"/>
      <c r="AZ88" s="36"/>
      <c r="BA88" s="636"/>
      <c r="BB88" s="36"/>
      <c r="BC88" s="36"/>
    </row>
    <row r="89" spans="1:55" s="637" customFormat="1" hidden="1" x14ac:dyDescent="0.25">
      <c r="A89" s="633"/>
      <c r="B89" s="36"/>
      <c r="C89" s="36"/>
      <c r="D89" s="636"/>
      <c r="E89" s="636"/>
      <c r="F89" s="636"/>
      <c r="G89" s="36"/>
      <c r="H89" s="692"/>
      <c r="I89" s="36"/>
      <c r="J89" s="36"/>
      <c r="K89" s="36"/>
      <c r="L89" s="36"/>
      <c r="M89" s="36"/>
      <c r="N89" s="36"/>
      <c r="O89" s="36"/>
      <c r="P89" s="36"/>
      <c r="Q89" s="36"/>
      <c r="R89" s="36"/>
      <c r="S89" s="635"/>
      <c r="T89" s="36"/>
      <c r="U89" s="36"/>
      <c r="V89" s="36"/>
      <c r="W89" s="36"/>
      <c r="X89" s="6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636"/>
      <c r="AY89" s="636"/>
      <c r="AZ89" s="36"/>
      <c r="BA89" s="636"/>
      <c r="BB89" s="36"/>
      <c r="BC89" s="36"/>
    </row>
    <row r="90" spans="1:55" s="637" customFormat="1" hidden="1" x14ac:dyDescent="0.25">
      <c r="A90" s="633"/>
      <c r="B90" s="36"/>
      <c r="C90" s="36"/>
      <c r="D90" s="636"/>
      <c r="E90" s="636"/>
      <c r="F90" s="636"/>
      <c r="G90" s="36"/>
      <c r="H90" s="692"/>
      <c r="I90" s="36"/>
      <c r="J90" s="36"/>
      <c r="K90" s="36"/>
      <c r="L90" s="36"/>
      <c r="M90" s="36"/>
      <c r="N90" s="36"/>
      <c r="O90" s="36"/>
      <c r="P90" s="36"/>
      <c r="Q90" s="36"/>
      <c r="R90" s="36"/>
      <c r="S90" s="635"/>
      <c r="T90" s="36"/>
      <c r="U90" s="36"/>
      <c r="V90" s="36"/>
      <c r="W90" s="36"/>
      <c r="X90" s="6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636"/>
      <c r="AY90" s="636"/>
      <c r="AZ90" s="36"/>
      <c r="BA90" s="636"/>
      <c r="BB90" s="36"/>
      <c r="BC90" s="36"/>
    </row>
    <row r="91" spans="1:55" s="637" customFormat="1" hidden="1" x14ac:dyDescent="0.25">
      <c r="A91" s="633"/>
      <c r="B91" s="36"/>
      <c r="C91" s="36"/>
      <c r="D91" s="636"/>
      <c r="E91" s="636"/>
      <c r="F91" s="636"/>
      <c r="G91" s="36"/>
      <c r="H91" s="692"/>
      <c r="I91" s="36"/>
      <c r="J91" s="36"/>
      <c r="K91" s="36"/>
      <c r="L91" s="36"/>
      <c r="M91" s="36"/>
      <c r="N91" s="36"/>
      <c r="O91" s="36"/>
      <c r="P91" s="36"/>
      <c r="Q91" s="36"/>
      <c r="R91" s="36"/>
      <c r="S91" s="635"/>
      <c r="T91" s="36"/>
      <c r="U91" s="36"/>
      <c r="V91" s="36"/>
      <c r="W91" s="36"/>
      <c r="X91" s="6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636"/>
      <c r="AY91" s="636"/>
      <c r="AZ91" s="36"/>
      <c r="BA91" s="636"/>
      <c r="BB91" s="36"/>
      <c r="BC91" s="36"/>
    </row>
    <row r="92" spans="1:55" s="637" customFormat="1" hidden="1" x14ac:dyDescent="0.25">
      <c r="A92" s="633"/>
      <c r="B92" s="36"/>
      <c r="C92" s="36"/>
      <c r="D92" s="636"/>
      <c r="E92" s="636"/>
      <c r="F92" s="636"/>
      <c r="G92" s="36"/>
      <c r="H92" s="692"/>
      <c r="I92" s="36"/>
      <c r="J92" s="36"/>
      <c r="K92" s="36"/>
      <c r="L92" s="36"/>
      <c r="M92" s="36"/>
      <c r="N92" s="36"/>
      <c r="O92" s="36"/>
      <c r="P92" s="36"/>
      <c r="Q92" s="36"/>
      <c r="R92" s="36"/>
      <c r="S92" s="635"/>
      <c r="T92" s="36"/>
      <c r="U92" s="36"/>
      <c r="V92" s="36"/>
      <c r="W92" s="36"/>
      <c r="X92" s="6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636"/>
      <c r="AY92" s="636"/>
      <c r="AZ92" s="36"/>
      <c r="BA92" s="636"/>
      <c r="BB92" s="36"/>
      <c r="BC92" s="36"/>
    </row>
    <row r="93" spans="1:55" s="637" customFormat="1" hidden="1" x14ac:dyDescent="0.25">
      <c r="A93" s="633"/>
      <c r="B93" s="36"/>
      <c r="C93" s="36"/>
      <c r="D93" s="636"/>
      <c r="E93" s="636"/>
      <c r="F93" s="636"/>
      <c r="G93" s="36"/>
      <c r="H93" s="692"/>
      <c r="I93" s="36"/>
      <c r="J93" s="36"/>
      <c r="K93" s="36"/>
      <c r="L93" s="36"/>
      <c r="M93" s="36"/>
      <c r="N93" s="36"/>
      <c r="O93" s="36"/>
      <c r="P93" s="36"/>
      <c r="Q93" s="36"/>
      <c r="R93" s="36"/>
      <c r="S93" s="635"/>
      <c r="T93" s="36"/>
      <c r="U93" s="36"/>
      <c r="V93" s="36"/>
      <c r="W93" s="36"/>
      <c r="X93" s="6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636"/>
      <c r="AY93" s="636"/>
      <c r="AZ93" s="36"/>
      <c r="BA93" s="636"/>
      <c r="BB93" s="36"/>
      <c r="BC93" s="36"/>
    </row>
    <row r="94" spans="1:55" s="637" customFormat="1" hidden="1" x14ac:dyDescent="0.25">
      <c r="A94" s="633"/>
      <c r="B94" s="36"/>
      <c r="C94" s="36"/>
      <c r="D94" s="636"/>
      <c r="E94" s="636"/>
      <c r="F94" s="636"/>
      <c r="G94" s="36"/>
      <c r="H94" s="692"/>
      <c r="I94" s="36"/>
      <c r="J94" s="36"/>
      <c r="K94" s="36"/>
      <c r="L94" s="36"/>
      <c r="M94" s="36"/>
      <c r="N94" s="36"/>
      <c r="O94" s="36"/>
      <c r="P94" s="36"/>
      <c r="Q94" s="36"/>
      <c r="R94" s="36"/>
      <c r="S94" s="635"/>
      <c r="T94" s="36"/>
      <c r="U94" s="36"/>
      <c r="V94" s="36"/>
      <c r="W94" s="36"/>
      <c r="X94" s="6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636"/>
      <c r="AY94" s="636"/>
      <c r="AZ94" s="36"/>
      <c r="BA94" s="636"/>
      <c r="BB94" s="36"/>
      <c r="BC94" s="36"/>
    </row>
    <row r="95" spans="1:55" s="637" customFormat="1" x14ac:dyDescent="0.25">
      <c r="A95" s="633"/>
      <c r="B95" s="36"/>
      <c r="C95" s="36"/>
      <c r="D95" s="636"/>
      <c r="E95" s="636"/>
      <c r="F95" s="636"/>
      <c r="G95" s="36"/>
      <c r="H95" s="692"/>
      <c r="I95" s="36"/>
      <c r="J95" s="36"/>
      <c r="K95" s="36"/>
      <c r="L95" s="36"/>
      <c r="M95" s="36"/>
      <c r="N95" s="36"/>
      <c r="O95" s="36"/>
      <c r="P95" s="36"/>
      <c r="Q95" s="36"/>
      <c r="R95" s="36"/>
      <c r="S95" s="635"/>
      <c r="T95" s="36"/>
      <c r="U95" s="36"/>
      <c r="V95" s="36"/>
      <c r="W95" s="36"/>
      <c r="X95" s="6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636"/>
      <c r="AY95" s="636"/>
      <c r="AZ95" s="36"/>
      <c r="BA95" s="636"/>
      <c r="BB95" s="36"/>
      <c r="BC95" s="36"/>
    </row>
    <row r="96" spans="1:55" s="637" customFormat="1" x14ac:dyDescent="0.25">
      <c r="A96" s="633"/>
      <c r="B96" s="36"/>
      <c r="C96" s="36"/>
      <c r="D96" s="636"/>
      <c r="E96" s="636"/>
      <c r="F96" s="636"/>
      <c r="G96" s="36"/>
      <c r="H96" s="692"/>
      <c r="I96" s="36"/>
      <c r="J96" s="36"/>
      <c r="K96" s="36"/>
      <c r="L96" s="36"/>
      <c r="M96" s="36"/>
      <c r="N96" s="36"/>
      <c r="O96" s="36"/>
      <c r="P96" s="36"/>
      <c r="Q96" s="36"/>
      <c r="R96" s="36"/>
      <c r="S96" s="635"/>
      <c r="T96" s="36"/>
      <c r="U96" s="36"/>
      <c r="V96" s="36"/>
      <c r="W96" s="36"/>
      <c r="X96" s="6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636"/>
      <c r="AY96" s="636"/>
      <c r="AZ96" s="36"/>
      <c r="BA96" s="636"/>
      <c r="BB96" s="36"/>
      <c r="BC96" s="36"/>
    </row>
    <row r="97" spans="1:55" s="637" customFormat="1" x14ac:dyDescent="0.25">
      <c r="A97" s="633"/>
      <c r="B97" s="36"/>
      <c r="C97" s="36"/>
      <c r="D97" s="636"/>
      <c r="E97" s="636"/>
      <c r="F97" s="636"/>
      <c r="G97" s="36"/>
      <c r="H97" s="692"/>
      <c r="I97" s="36"/>
      <c r="J97" s="36"/>
      <c r="K97" s="36"/>
      <c r="L97" s="36"/>
      <c r="M97" s="36"/>
      <c r="N97" s="36"/>
      <c r="O97" s="36"/>
      <c r="P97" s="36"/>
      <c r="Q97" s="36"/>
      <c r="R97" s="36"/>
      <c r="S97" s="635"/>
      <c r="T97" s="36"/>
      <c r="U97" s="36"/>
      <c r="V97" s="36"/>
      <c r="W97" s="36"/>
      <c r="X97" s="6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636"/>
      <c r="AY97" s="636"/>
      <c r="AZ97" s="36"/>
      <c r="BA97" s="636"/>
      <c r="BB97" s="36"/>
      <c r="BC97" s="36"/>
    </row>
    <row r="98" spans="1:55" s="637" customFormat="1" x14ac:dyDescent="0.25">
      <c r="A98" s="633"/>
      <c r="B98" s="36"/>
      <c r="C98" s="36"/>
      <c r="D98" s="636"/>
      <c r="E98" s="636"/>
      <c r="F98" s="636"/>
      <c r="G98" s="36"/>
      <c r="H98" s="692"/>
      <c r="I98" s="36"/>
      <c r="J98" s="36"/>
      <c r="K98" s="36"/>
      <c r="L98" s="36"/>
      <c r="M98" s="36"/>
      <c r="N98" s="36"/>
      <c r="O98" s="36"/>
      <c r="P98" s="36"/>
      <c r="Q98" s="36"/>
      <c r="R98" s="36"/>
      <c r="S98" s="635"/>
      <c r="T98" s="36"/>
      <c r="U98" s="36"/>
      <c r="V98" s="36"/>
      <c r="W98" s="36"/>
      <c r="X98" s="6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636"/>
      <c r="AY98" s="636"/>
      <c r="AZ98" s="36"/>
      <c r="BA98" s="636"/>
      <c r="BB98" s="36"/>
      <c r="BC98" s="36"/>
    </row>
    <row r="99" spans="1:55" s="637" customFormat="1" x14ac:dyDescent="0.25">
      <c r="A99" s="633"/>
      <c r="B99" s="36"/>
      <c r="C99" s="36"/>
      <c r="D99" s="636"/>
      <c r="E99" s="636"/>
      <c r="F99" s="636"/>
      <c r="G99" s="36"/>
      <c r="H99" s="692"/>
      <c r="I99" s="36"/>
      <c r="J99" s="36"/>
      <c r="K99" s="36"/>
      <c r="L99" s="36"/>
      <c r="M99" s="36"/>
      <c r="N99" s="36"/>
      <c r="O99" s="36"/>
      <c r="P99" s="36"/>
      <c r="Q99" s="36"/>
      <c r="R99" s="36"/>
      <c r="S99" s="635"/>
      <c r="T99" s="36"/>
      <c r="U99" s="36"/>
      <c r="V99" s="36"/>
      <c r="W99" s="36"/>
      <c r="X99" s="6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636"/>
      <c r="AY99" s="636"/>
      <c r="AZ99" s="36"/>
      <c r="BA99" s="636"/>
      <c r="BB99" s="36"/>
      <c r="BC99" s="36"/>
    </row>
    <row r="100" spans="1:55" s="637" customFormat="1" x14ac:dyDescent="0.25">
      <c r="A100" s="633"/>
      <c r="B100" s="36"/>
      <c r="C100" s="36"/>
      <c r="D100" s="636"/>
      <c r="E100" s="636"/>
      <c r="F100" s="636"/>
      <c r="G100" s="36"/>
      <c r="H100" s="692"/>
      <c r="I100" s="36"/>
      <c r="J100" s="36"/>
      <c r="K100" s="36"/>
      <c r="L100" s="36"/>
      <c r="M100" s="36"/>
      <c r="N100" s="36"/>
      <c r="O100" s="36"/>
      <c r="P100" s="36"/>
      <c r="Q100" s="36"/>
      <c r="R100" s="36"/>
      <c r="S100" s="635"/>
      <c r="T100" s="36"/>
      <c r="U100" s="36"/>
      <c r="V100" s="36"/>
      <c r="W100" s="36"/>
      <c r="X100" s="6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636"/>
      <c r="AY100" s="636"/>
      <c r="AZ100" s="36"/>
      <c r="BA100" s="636"/>
      <c r="BB100" s="36"/>
      <c r="BC100" s="36"/>
    </row>
    <row r="101" spans="1:55" s="637" customFormat="1" x14ac:dyDescent="0.25">
      <c r="A101" s="633"/>
      <c r="B101" s="36"/>
      <c r="C101" s="36"/>
      <c r="D101" s="636"/>
      <c r="E101" s="636"/>
      <c r="F101" s="636"/>
      <c r="G101" s="36"/>
      <c r="H101" s="692"/>
      <c r="I101" s="36"/>
      <c r="J101" s="36"/>
      <c r="K101" s="36"/>
      <c r="L101" s="36"/>
      <c r="M101" s="36"/>
      <c r="N101" s="36"/>
      <c r="O101" s="36"/>
      <c r="P101" s="36"/>
      <c r="Q101" s="36"/>
      <c r="R101" s="36"/>
      <c r="S101" s="635"/>
      <c r="T101" s="36"/>
      <c r="U101" s="36"/>
      <c r="V101" s="36"/>
      <c r="W101" s="36"/>
      <c r="X101" s="6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636"/>
      <c r="AY101" s="636"/>
      <c r="AZ101" s="36"/>
      <c r="BA101" s="636"/>
      <c r="BB101" s="36"/>
      <c r="BC101" s="36"/>
    </row>
    <row r="102" spans="1:55" s="637" customFormat="1" x14ac:dyDescent="0.25">
      <c r="A102" s="633"/>
      <c r="B102" s="36"/>
      <c r="C102" s="36"/>
      <c r="D102" s="636"/>
      <c r="E102" s="636"/>
      <c r="F102" s="636"/>
      <c r="G102" s="36"/>
      <c r="H102" s="692"/>
      <c r="I102" s="36"/>
      <c r="J102" s="36"/>
      <c r="K102" s="36"/>
      <c r="L102" s="36"/>
      <c r="M102" s="36"/>
      <c r="N102" s="36"/>
      <c r="O102" s="36"/>
      <c r="P102" s="36"/>
      <c r="Q102" s="36"/>
      <c r="R102" s="36"/>
      <c r="S102" s="635"/>
      <c r="T102" s="36"/>
      <c r="U102" s="36"/>
      <c r="V102" s="36"/>
      <c r="W102" s="36"/>
      <c r="X102" s="6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636"/>
      <c r="AY102" s="636"/>
      <c r="AZ102" s="36"/>
      <c r="BA102" s="636"/>
      <c r="BB102" s="36"/>
      <c r="BC102" s="36"/>
    </row>
    <row r="103" spans="1:55" s="637" customFormat="1" x14ac:dyDescent="0.25">
      <c r="A103" s="633"/>
      <c r="B103" s="36"/>
      <c r="C103" s="36"/>
      <c r="D103" s="636"/>
      <c r="E103" s="636"/>
      <c r="F103" s="636"/>
      <c r="G103" s="36"/>
      <c r="H103" s="692"/>
      <c r="I103" s="36"/>
      <c r="J103" s="36"/>
      <c r="K103" s="36"/>
      <c r="L103" s="36"/>
      <c r="M103" s="36"/>
      <c r="N103" s="36"/>
      <c r="O103" s="36"/>
      <c r="P103" s="36"/>
      <c r="Q103" s="36"/>
      <c r="R103" s="36"/>
      <c r="S103" s="635"/>
      <c r="T103" s="36"/>
      <c r="U103" s="36"/>
      <c r="V103" s="36"/>
      <c r="W103" s="36"/>
      <c r="X103" s="6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636"/>
      <c r="AY103" s="636"/>
      <c r="AZ103" s="36"/>
      <c r="BA103" s="636"/>
      <c r="BB103" s="36"/>
      <c r="BC103" s="36"/>
    </row>
    <row r="104" spans="1:55" s="637" customFormat="1" x14ac:dyDescent="0.25">
      <c r="A104" s="633"/>
      <c r="B104" s="36"/>
      <c r="C104" s="36"/>
      <c r="D104" s="636"/>
      <c r="E104" s="636"/>
      <c r="F104" s="636"/>
      <c r="G104" s="36"/>
      <c r="H104" s="692"/>
      <c r="I104" s="36"/>
      <c r="J104" s="36"/>
      <c r="K104" s="36"/>
      <c r="L104" s="36"/>
      <c r="M104" s="36"/>
      <c r="N104" s="36"/>
      <c r="O104" s="36"/>
      <c r="P104" s="36"/>
      <c r="Q104" s="36"/>
      <c r="R104" s="36"/>
      <c r="S104" s="635"/>
      <c r="T104" s="36"/>
      <c r="U104" s="36"/>
      <c r="V104" s="36"/>
      <c r="W104" s="36"/>
      <c r="X104" s="6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636"/>
      <c r="AY104" s="636"/>
      <c r="AZ104" s="36"/>
      <c r="BA104" s="636"/>
      <c r="BB104" s="36"/>
      <c r="BC104" s="36"/>
    </row>
    <row r="105" spans="1:55" s="637" customFormat="1" x14ac:dyDescent="0.25">
      <c r="A105" s="633"/>
      <c r="B105" s="36"/>
      <c r="C105" s="36"/>
      <c r="D105" s="636"/>
      <c r="E105" s="636"/>
      <c r="F105" s="636"/>
      <c r="G105" s="36"/>
      <c r="H105" s="692"/>
      <c r="I105" s="36"/>
      <c r="J105" s="36"/>
      <c r="K105" s="36"/>
      <c r="L105" s="36"/>
      <c r="M105" s="36"/>
      <c r="N105" s="36"/>
      <c r="O105" s="36"/>
      <c r="P105" s="36"/>
      <c r="Q105" s="36"/>
      <c r="R105" s="36"/>
      <c r="S105" s="635"/>
      <c r="T105" s="36"/>
      <c r="U105" s="36"/>
      <c r="V105" s="36"/>
      <c r="W105" s="36"/>
      <c r="X105" s="6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636"/>
      <c r="AY105" s="636"/>
      <c r="AZ105" s="36"/>
      <c r="BA105" s="636"/>
      <c r="BB105" s="36"/>
      <c r="BC105" s="36"/>
    </row>
    <row r="106" spans="1:55" s="637" customFormat="1" x14ac:dyDescent="0.25">
      <c r="A106" s="633"/>
      <c r="B106" s="36"/>
      <c r="C106" s="36"/>
      <c r="D106" s="636"/>
      <c r="E106" s="636"/>
      <c r="F106" s="636"/>
      <c r="G106" s="36"/>
      <c r="H106" s="692"/>
      <c r="I106" s="36"/>
      <c r="J106" s="36"/>
      <c r="K106" s="36"/>
      <c r="L106" s="36"/>
      <c r="M106" s="36"/>
      <c r="N106" s="36"/>
      <c r="O106" s="36"/>
      <c r="P106" s="36"/>
      <c r="Q106" s="36"/>
      <c r="R106" s="36"/>
      <c r="S106" s="635"/>
      <c r="T106" s="36"/>
      <c r="U106" s="36"/>
      <c r="V106" s="36"/>
      <c r="W106" s="36"/>
      <c r="X106" s="6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636"/>
      <c r="AY106" s="636"/>
      <c r="AZ106" s="36"/>
      <c r="BA106" s="636"/>
      <c r="BB106" s="36"/>
      <c r="BC106" s="36"/>
    </row>
    <row r="107" spans="1:55" s="637" customFormat="1" x14ac:dyDescent="0.25">
      <c r="A107" s="633"/>
      <c r="B107" s="36"/>
      <c r="C107" s="36"/>
      <c r="D107" s="636"/>
      <c r="E107" s="636"/>
      <c r="F107" s="636"/>
      <c r="G107" s="36"/>
      <c r="H107" s="692"/>
      <c r="I107" s="36"/>
      <c r="J107" s="36"/>
      <c r="K107" s="36"/>
      <c r="L107" s="36"/>
      <c r="M107" s="36"/>
      <c r="N107" s="36"/>
      <c r="O107" s="36"/>
      <c r="P107" s="36"/>
      <c r="Q107" s="36"/>
      <c r="R107" s="36"/>
      <c r="S107" s="635"/>
      <c r="T107" s="36"/>
      <c r="U107" s="36"/>
      <c r="V107" s="36"/>
      <c r="W107" s="36"/>
      <c r="X107" s="6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636"/>
      <c r="AY107" s="636"/>
      <c r="AZ107" s="36"/>
      <c r="BA107" s="636"/>
      <c r="BB107" s="36"/>
      <c r="BC107" s="36"/>
    </row>
    <row r="108" spans="1:55" x14ac:dyDescent="0.25">
      <c r="AV108"/>
      <c r="AW108"/>
    </row>
    <row r="109" spans="1:55" x14ac:dyDescent="0.25">
      <c r="AV109"/>
      <c r="AW109"/>
    </row>
    <row r="110" spans="1:55" x14ac:dyDescent="0.25">
      <c r="AV110"/>
      <c r="AW110"/>
    </row>
    <row r="111" spans="1:55" x14ac:dyDescent="0.25">
      <c r="AV111"/>
      <c r="AW111"/>
    </row>
    <row r="112" spans="1:55" x14ac:dyDescent="0.25">
      <c r="AV112"/>
      <c r="AW112"/>
    </row>
    <row r="113" spans="48:49" x14ac:dyDescent="0.25">
      <c r="AV113"/>
      <c r="AW113"/>
    </row>
    <row r="114" spans="48:49" x14ac:dyDescent="0.25">
      <c r="AV114"/>
      <c r="AW114"/>
    </row>
    <row r="115" spans="48:49" x14ac:dyDescent="0.25">
      <c r="AV115"/>
      <c r="AW115"/>
    </row>
    <row r="116" spans="48:49" x14ac:dyDescent="0.25">
      <c r="AV116"/>
      <c r="AW116"/>
    </row>
  </sheetData>
  <autoFilter ref="A3:B72"/>
  <mergeCells count="791">
    <mergeCell ref="BN46:BN47"/>
    <mergeCell ref="AN46:AN47"/>
    <mergeCell ref="AO46:AO47"/>
    <mergeCell ref="BN25:BN29"/>
    <mergeCell ref="A1:BF1"/>
    <mergeCell ref="L46:L47"/>
    <mergeCell ref="M46:M47"/>
    <mergeCell ref="N46:N47"/>
    <mergeCell ref="BD2:BF2"/>
    <mergeCell ref="AL20:AL22"/>
    <mergeCell ref="AM20:AM22"/>
    <mergeCell ref="AC20:AC22"/>
    <mergeCell ref="AD20:AD22"/>
    <mergeCell ref="AE20:AE22"/>
    <mergeCell ref="AF20:AF22"/>
    <mergeCell ref="AG20:AG22"/>
    <mergeCell ref="AH20:AH22"/>
    <mergeCell ref="AI20:AI22"/>
    <mergeCell ref="AJ20:AJ22"/>
    <mergeCell ref="AK20:AK22"/>
    <mergeCell ref="AJ6:AJ7"/>
    <mergeCell ref="O46:O47"/>
    <mergeCell ref="P46:P47"/>
    <mergeCell ref="AT20:AT22"/>
    <mergeCell ref="AN2:BC2"/>
    <mergeCell ref="AN44:AN45"/>
    <mergeCell ref="AQ34:AQ38"/>
    <mergeCell ref="U36:U38"/>
    <mergeCell ref="AC40:AC42"/>
    <mergeCell ref="AD36:AD38"/>
    <mergeCell ref="AE36:AE38"/>
    <mergeCell ref="AF36:AF38"/>
    <mergeCell ref="AG36:AG38"/>
    <mergeCell ref="AE34:AE35"/>
    <mergeCell ref="Z34:Z35"/>
    <mergeCell ref="AA34:AA35"/>
    <mergeCell ref="AD34:AD35"/>
    <mergeCell ref="AF40:AF42"/>
    <mergeCell ref="AE40:AE42"/>
    <mergeCell ref="AF34:AF35"/>
    <mergeCell ref="AG34:AG35"/>
    <mergeCell ref="Y36:Y38"/>
    <mergeCell ref="Y34:Y35"/>
    <mergeCell ref="AD40:AD42"/>
    <mergeCell ref="Z36:Z38"/>
    <mergeCell ref="AG40:AG42"/>
    <mergeCell ref="Z40:Z42"/>
    <mergeCell ref="AN28:AN30"/>
    <mergeCell ref="BL2:BN2"/>
    <mergeCell ref="BL3:BL4"/>
    <mergeCell ref="BM3:BM4"/>
    <mergeCell ref="BN3:BN4"/>
    <mergeCell ref="BH2:BJ2"/>
    <mergeCell ref="BK2:BK4"/>
    <mergeCell ref="BJ3:BJ4"/>
    <mergeCell ref="BI3:BI4"/>
    <mergeCell ref="BH3:BH4"/>
    <mergeCell ref="L65:L70"/>
    <mergeCell ref="AB49:AB50"/>
    <mergeCell ref="AC49:AC50"/>
    <mergeCell ref="AD49:AD50"/>
    <mergeCell ref="Z49:Z50"/>
    <mergeCell ref="AA49:AA50"/>
    <mergeCell ref="U49:U50"/>
    <mergeCell ref="AE49:AE50"/>
    <mergeCell ref="AH57:AH58"/>
    <mergeCell ref="AF52:AF53"/>
    <mergeCell ref="AE52:AE53"/>
    <mergeCell ref="AD52:AD53"/>
    <mergeCell ref="AC52:AC53"/>
    <mergeCell ref="N51:N53"/>
    <mergeCell ref="T51:T53"/>
    <mergeCell ref="S51:S53"/>
    <mergeCell ref="U57:U58"/>
    <mergeCell ref="V57:V58"/>
    <mergeCell ref="W57:W58"/>
    <mergeCell ref="X57:X58"/>
    <mergeCell ref="K65:K70"/>
    <mergeCell ref="L71:L72"/>
    <mergeCell ref="K71:K72"/>
    <mergeCell ref="Q62:Q64"/>
    <mergeCell ref="R62:R64"/>
    <mergeCell ref="AB52:AB53"/>
    <mergeCell ref="AA52:AA53"/>
    <mergeCell ref="Z52:Z53"/>
    <mergeCell ref="Y52:Y53"/>
    <mergeCell ref="X52:X53"/>
    <mergeCell ref="W52:W53"/>
    <mergeCell ref="M51:M53"/>
    <mergeCell ref="L51:L53"/>
    <mergeCell ref="N57:N58"/>
    <mergeCell ref="V52:V53"/>
    <mergeCell ref="U52:U53"/>
    <mergeCell ref="M57:M58"/>
    <mergeCell ref="Q57:Q58"/>
    <mergeCell ref="S57:S58"/>
    <mergeCell ref="T57:T58"/>
    <mergeCell ref="T60:T61"/>
    <mergeCell ref="M60:M61"/>
    <mergeCell ref="N60:N61"/>
    <mergeCell ref="O60:O61"/>
    <mergeCell ref="D51:D53"/>
    <mergeCell ref="C51:C53"/>
    <mergeCell ref="I51:I53"/>
    <mergeCell ref="H51:H53"/>
    <mergeCell ref="J51:J53"/>
    <mergeCell ref="AL65:AL69"/>
    <mergeCell ref="AM71:AM72"/>
    <mergeCell ref="T62:T64"/>
    <mergeCell ref="AI52:AI53"/>
    <mergeCell ref="AH52:AH53"/>
    <mergeCell ref="I62:I64"/>
    <mergeCell ref="P62:P64"/>
    <mergeCell ref="L62:L64"/>
    <mergeCell ref="M62:M64"/>
    <mergeCell ref="N62:N64"/>
    <mergeCell ref="S62:S64"/>
    <mergeCell ref="D57:D58"/>
    <mergeCell ref="AC57:AC58"/>
    <mergeCell ref="AD57:AD58"/>
    <mergeCell ref="AE57:AE58"/>
    <mergeCell ref="AF57:AF58"/>
    <mergeCell ref="AG57:AG58"/>
    <mergeCell ref="K51:K53"/>
    <mergeCell ref="R51:R53"/>
    <mergeCell ref="B39:B42"/>
    <mergeCell ref="B34:B38"/>
    <mergeCell ref="C34:C38"/>
    <mergeCell ref="M39:M42"/>
    <mergeCell ref="I28:I30"/>
    <mergeCell ref="J28:J30"/>
    <mergeCell ref="G31:G33"/>
    <mergeCell ref="H31:H33"/>
    <mergeCell ref="I31:I33"/>
    <mergeCell ref="C31:C33"/>
    <mergeCell ref="D31:D33"/>
    <mergeCell ref="E31:E33"/>
    <mergeCell ref="H28:H30"/>
    <mergeCell ref="J31:J33"/>
    <mergeCell ref="F31:F33"/>
    <mergeCell ref="D34:D38"/>
    <mergeCell ref="A51:A53"/>
    <mergeCell ref="A59:A61"/>
    <mergeCell ref="A44:A45"/>
    <mergeCell ref="A5:A9"/>
    <mergeCell ref="A39:A42"/>
    <mergeCell ref="A62:A64"/>
    <mergeCell ref="A25:A33"/>
    <mergeCell ref="A10:A13"/>
    <mergeCell ref="A20:A24"/>
    <mergeCell ref="A54:A56"/>
    <mergeCell ref="A57:A58"/>
    <mergeCell ref="A16:A19"/>
    <mergeCell ref="A14:A15"/>
    <mergeCell ref="A34:A38"/>
    <mergeCell ref="A46:A47"/>
    <mergeCell ref="B46:B47"/>
    <mergeCell ref="U34:U35"/>
    <mergeCell ref="V40:V42"/>
    <mergeCell ref="V34:V35"/>
    <mergeCell ref="W34:W35"/>
    <mergeCell ref="X34:X35"/>
    <mergeCell ref="L34:L38"/>
    <mergeCell ref="M34:M38"/>
    <mergeCell ref="N34:N38"/>
    <mergeCell ref="C46:C47"/>
    <mergeCell ref="T34:T38"/>
    <mergeCell ref="O39:O42"/>
    <mergeCell ref="K46:K47"/>
    <mergeCell ref="N39:N42"/>
    <mergeCell ref="Q46:Q47"/>
    <mergeCell ref="Q34:Q38"/>
    <mergeCell ref="R34:R38"/>
    <mergeCell ref="I39:I42"/>
    <mergeCell ref="K39:K42"/>
    <mergeCell ref="R39:R42"/>
    <mergeCell ref="J34:J38"/>
    <mergeCell ref="K34:K38"/>
    <mergeCell ref="X40:X42"/>
    <mergeCell ref="W40:W42"/>
    <mergeCell ref="AU65:AU69"/>
    <mergeCell ref="AT10:AT13"/>
    <mergeCell ref="AU10:AU13"/>
    <mergeCell ref="AT57:AT58"/>
    <mergeCell ref="AU31:AU33"/>
    <mergeCell ref="AN34:AN38"/>
    <mergeCell ref="AM25:AM27"/>
    <mergeCell ref="AN25:AN27"/>
    <mergeCell ref="AQ57:AQ58"/>
    <mergeCell ref="AS57:AS58"/>
    <mergeCell ref="AT44:AT45"/>
    <mergeCell ref="AN54:AN55"/>
    <mergeCell ref="AU20:AU22"/>
    <mergeCell ref="AT28:AT30"/>
    <mergeCell ref="AU28:AU30"/>
    <mergeCell ref="AR29:AR30"/>
    <mergeCell ref="AS25:AS27"/>
    <mergeCell ref="AT25:AT27"/>
    <mergeCell ref="AU25:AU27"/>
    <mergeCell ref="AO25:AO27"/>
    <mergeCell ref="AP25:AP27"/>
    <mergeCell ref="AU57:AU58"/>
    <mergeCell ref="AT51:AT53"/>
    <mergeCell ref="AU51:AU53"/>
    <mergeCell ref="AU49:AU50"/>
    <mergeCell ref="AQ46:AQ47"/>
    <mergeCell ref="AS46:AS47"/>
    <mergeCell ref="AQ25:AQ27"/>
    <mergeCell ref="AS28:AS30"/>
    <mergeCell ref="AO20:AO22"/>
    <mergeCell ref="AP44:AP45"/>
    <mergeCell ref="AQ44:AQ45"/>
    <mergeCell ref="AS44:AS45"/>
    <mergeCell ref="AO44:AO45"/>
    <mergeCell ref="AT39:AT42"/>
    <mergeCell ref="AT34:AT38"/>
    <mergeCell ref="AU34:AU38"/>
    <mergeCell ref="AO49:AO50"/>
    <mergeCell ref="AP49:AP50"/>
    <mergeCell ref="AQ49:AQ50"/>
    <mergeCell ref="AS49:AS50"/>
    <mergeCell ref="AT49:AT50"/>
    <mergeCell ref="AP31:AP33"/>
    <mergeCell ref="AU44:AU45"/>
    <mergeCell ref="AS34:AS38"/>
    <mergeCell ref="AP34:AP38"/>
    <mergeCell ref="AN49:AN50"/>
    <mergeCell ref="AL49:AL50"/>
    <mergeCell ref="AM49:AM50"/>
    <mergeCell ref="AF49:AF50"/>
    <mergeCell ref="AG49:AG50"/>
    <mergeCell ref="AH49:AH50"/>
    <mergeCell ref="AI49:AI50"/>
    <mergeCell ref="AJ49:AJ50"/>
    <mergeCell ref="AK49:AK50"/>
    <mergeCell ref="AI40:AI42"/>
    <mergeCell ref="AH40:AH42"/>
    <mergeCell ref="AP28:AP30"/>
    <mergeCell ref="AO28:AO30"/>
    <mergeCell ref="AQ28:AQ30"/>
    <mergeCell ref="AH34:AH35"/>
    <mergeCell ref="AI34:AI35"/>
    <mergeCell ref="AO34:AO38"/>
    <mergeCell ref="AM40:AM42"/>
    <mergeCell ref="AL40:AL42"/>
    <mergeCell ref="AK40:AK42"/>
    <mergeCell ref="AJ40:AJ42"/>
    <mergeCell ref="AO39:AO42"/>
    <mergeCell ref="AN39:AN42"/>
    <mergeCell ref="AH36:AH38"/>
    <mergeCell ref="AI36:AI38"/>
    <mergeCell ref="AK36:AK38"/>
    <mergeCell ref="AM28:AM30"/>
    <mergeCell ref="AJ34:AJ35"/>
    <mergeCell ref="AK34:AK35"/>
    <mergeCell ref="AL34:AL35"/>
    <mergeCell ref="AL36:AL38"/>
    <mergeCell ref="AO5:AO7"/>
    <mergeCell ref="AE6:AE7"/>
    <mergeCell ref="AL6:AL7"/>
    <mergeCell ref="AK6:AK7"/>
    <mergeCell ref="AI6:AI7"/>
    <mergeCell ref="AO8:AO9"/>
    <mergeCell ref="AM5:AM7"/>
    <mergeCell ref="AN5:AN7"/>
    <mergeCell ref="AM8:AM9"/>
    <mergeCell ref="AN8:AN9"/>
    <mergeCell ref="AH6:AH7"/>
    <mergeCell ref="AG6:AG7"/>
    <mergeCell ref="AF6:AF7"/>
    <mergeCell ref="AP62:AP64"/>
    <mergeCell ref="AQ62:AQ64"/>
    <mergeCell ref="AM51:AM53"/>
    <mergeCell ref="AN51:AN53"/>
    <mergeCell ref="AL52:AL53"/>
    <mergeCell ref="AK52:AK53"/>
    <mergeCell ref="AJ52:AJ53"/>
    <mergeCell ref="AO54:AO55"/>
    <mergeCell ref="AJ57:AJ58"/>
    <mergeCell ref="AK57:AK58"/>
    <mergeCell ref="AO60:AO61"/>
    <mergeCell ref="AP60:AP61"/>
    <mergeCell ref="AO57:AO58"/>
    <mergeCell ref="AP57:AP58"/>
    <mergeCell ref="AL57:AL58"/>
    <mergeCell ref="AN60:AN61"/>
    <mergeCell ref="AM60:AM61"/>
    <mergeCell ref="AO51:AO53"/>
    <mergeCell ref="AM62:AM64"/>
    <mergeCell ref="U6:U7"/>
    <mergeCell ref="L8:L9"/>
    <mergeCell ref="M8:M9"/>
    <mergeCell ref="AB20:AB22"/>
    <mergeCell ref="N8:N9"/>
    <mergeCell ref="O8:O9"/>
    <mergeCell ref="I10:I13"/>
    <mergeCell ref="AB6:AB7"/>
    <mergeCell ref="AA6:AA7"/>
    <mergeCell ref="Z6:Z7"/>
    <mergeCell ref="Y6:Y7"/>
    <mergeCell ref="X6:X7"/>
    <mergeCell ref="Z10:Z13"/>
    <mergeCell ref="AD6:AD7"/>
    <mergeCell ref="AC6:AC7"/>
    <mergeCell ref="N5:N7"/>
    <mergeCell ref="O5:O7"/>
    <mergeCell ref="P5:P7"/>
    <mergeCell ref="D8:D9"/>
    <mergeCell ref="E8:E9"/>
    <mergeCell ref="F8:F9"/>
    <mergeCell ref="G8:G9"/>
    <mergeCell ref="H8:H9"/>
    <mergeCell ref="I8:I9"/>
    <mergeCell ref="J8:J9"/>
    <mergeCell ref="K8:K9"/>
    <mergeCell ref="S8:S9"/>
    <mergeCell ref="T8:T9"/>
    <mergeCell ref="L5:L7"/>
    <mergeCell ref="M5:M7"/>
    <mergeCell ref="J5:J7"/>
    <mergeCell ref="K5:K7"/>
    <mergeCell ref="W6:W7"/>
    <mergeCell ref="V6:V7"/>
    <mergeCell ref="F5:F7"/>
    <mergeCell ref="G5:G7"/>
    <mergeCell ref="H5:H7"/>
    <mergeCell ref="D39:D42"/>
    <mergeCell ref="G34:G38"/>
    <mergeCell ref="H34:H38"/>
    <mergeCell ref="C10:C13"/>
    <mergeCell ref="D10:D13"/>
    <mergeCell ref="E10:E13"/>
    <mergeCell ref="F10:F13"/>
    <mergeCell ref="G10:G13"/>
    <mergeCell ref="H10:H13"/>
    <mergeCell ref="C25:C30"/>
    <mergeCell ref="D28:D30"/>
    <mergeCell ref="E28:E30"/>
    <mergeCell ref="F28:F30"/>
    <mergeCell ref="C39:C42"/>
    <mergeCell ref="D17:D18"/>
    <mergeCell ref="E17:E18"/>
    <mergeCell ref="F17:F18"/>
    <mergeCell ref="G17:G18"/>
    <mergeCell ref="D20:D22"/>
    <mergeCell ref="E20:E22"/>
    <mergeCell ref="F20:F22"/>
    <mergeCell ref="Y40:Y42"/>
    <mergeCell ref="AB40:AB42"/>
    <mergeCell ref="AA40:AA42"/>
    <mergeCell ref="G49:G50"/>
    <mergeCell ref="H49:H50"/>
    <mergeCell ref="I49:I50"/>
    <mergeCell ref="L39:L42"/>
    <mergeCell ref="G39:G42"/>
    <mergeCell ref="F39:F42"/>
    <mergeCell ref="G46:G47"/>
    <mergeCell ref="H46:H47"/>
    <mergeCell ref="I46:I47"/>
    <mergeCell ref="J46:J47"/>
    <mergeCell ref="Y49:Y50"/>
    <mergeCell ref="J39:J42"/>
    <mergeCell ref="O49:O50"/>
    <mergeCell ref="P49:P50"/>
    <mergeCell ref="Q49:Q50"/>
    <mergeCell ref="R49:R50"/>
    <mergeCell ref="R44:R45"/>
    <mergeCell ref="Q44:Q45"/>
    <mergeCell ref="H39:H42"/>
    <mergeCell ref="R46:R47"/>
    <mergeCell ref="V49:V50"/>
    <mergeCell ref="D49:D50"/>
    <mergeCell ref="E49:E50"/>
    <mergeCell ref="S5:S7"/>
    <mergeCell ref="T5:T7"/>
    <mergeCell ref="O51:O53"/>
    <mergeCell ref="P8:P9"/>
    <mergeCell ref="Q8:Q9"/>
    <mergeCell ref="R8:R9"/>
    <mergeCell ref="F25:F27"/>
    <mergeCell ref="S46:S47"/>
    <mergeCell ref="T46:T47"/>
    <mergeCell ref="T44:T45"/>
    <mergeCell ref="S49:S50"/>
    <mergeCell ref="S34:S38"/>
    <mergeCell ref="S39:S42"/>
    <mergeCell ref="T49:T50"/>
    <mergeCell ref="S44:S45"/>
    <mergeCell ref="M20:M22"/>
    <mergeCell ref="N20:N22"/>
    <mergeCell ref="O20:O22"/>
    <mergeCell ref="Q31:Q33"/>
    <mergeCell ref="R31:R33"/>
    <mergeCell ref="S31:S33"/>
    <mergeCell ref="E5:E7"/>
    <mergeCell ref="B10:B13"/>
    <mergeCell ref="T20:T22"/>
    <mergeCell ref="J20:J22"/>
    <mergeCell ref="I20:I22"/>
    <mergeCell ref="K20:K22"/>
    <mergeCell ref="B16:B19"/>
    <mergeCell ref="Q5:Q7"/>
    <mergeCell ref="R5:R7"/>
    <mergeCell ref="R25:R27"/>
    <mergeCell ref="S25:S27"/>
    <mergeCell ref="S20:S22"/>
    <mergeCell ref="R20:R22"/>
    <mergeCell ref="H17:H18"/>
    <mergeCell ref="O10:O13"/>
    <mergeCell ref="N10:N13"/>
    <mergeCell ref="L10:L13"/>
    <mergeCell ref="M10:M13"/>
    <mergeCell ref="J10:J13"/>
    <mergeCell ref="K10:K13"/>
    <mergeCell ref="B5:B9"/>
    <mergeCell ref="C5:C9"/>
    <mergeCell ref="D5:D7"/>
    <mergeCell ref="I5:I7"/>
    <mergeCell ref="C16:C19"/>
    <mergeCell ref="B2:C2"/>
    <mergeCell ref="D2:G2"/>
    <mergeCell ref="H2:K2"/>
    <mergeCell ref="L2:T2"/>
    <mergeCell ref="U2:AM2"/>
    <mergeCell ref="Z3:AA3"/>
    <mergeCell ref="AB3:AC3"/>
    <mergeCell ref="AD3:AE3"/>
    <mergeCell ref="X3:Y3"/>
    <mergeCell ref="AF3:AG3"/>
    <mergeCell ref="AH3:AI3"/>
    <mergeCell ref="K3:K4"/>
    <mergeCell ref="L3:L4"/>
    <mergeCell ref="T3:T4"/>
    <mergeCell ref="U3:U4"/>
    <mergeCell ref="V3:V4"/>
    <mergeCell ref="W3:W4"/>
    <mergeCell ref="E57:E58"/>
    <mergeCell ref="F57:F58"/>
    <mergeCell ref="R57:R58"/>
    <mergeCell ref="E51:E53"/>
    <mergeCell ref="I34:I38"/>
    <mergeCell ref="O57:O58"/>
    <mergeCell ref="G57:G58"/>
    <mergeCell ref="H57:H58"/>
    <mergeCell ref="G51:G53"/>
    <mergeCell ref="J49:J50"/>
    <mergeCell ref="M49:M50"/>
    <mergeCell ref="N49:N50"/>
    <mergeCell ref="I44:I45"/>
    <mergeCell ref="I54:I56"/>
    <mergeCell ref="J54:J55"/>
    <mergeCell ref="F51:F53"/>
    <mergeCell ref="E39:E42"/>
    <mergeCell ref="E34:E38"/>
    <mergeCell ref="F34:F38"/>
    <mergeCell ref="Q60:Q61"/>
    <mergeCell ref="K60:K61"/>
    <mergeCell ref="L60:L61"/>
    <mergeCell ref="P59:P60"/>
    <mergeCell ref="R60:R61"/>
    <mergeCell ref="S60:S61"/>
    <mergeCell ref="L54:L55"/>
    <mergeCell ref="L49:L50"/>
    <mergeCell ref="AM54:AM55"/>
    <mergeCell ref="Q54:Q55"/>
    <mergeCell ref="R54:R55"/>
    <mergeCell ref="S54:S55"/>
    <mergeCell ref="T54:T55"/>
    <mergeCell ref="K57:K58"/>
    <mergeCell ref="AG52:AG53"/>
    <mergeCell ref="Y57:Y58"/>
    <mergeCell ref="Z57:Z58"/>
    <mergeCell ref="AA57:AA58"/>
    <mergeCell ref="AB57:AB58"/>
    <mergeCell ref="W49:W50"/>
    <mergeCell ref="X49:X50"/>
    <mergeCell ref="AI57:AI58"/>
    <mergeCell ref="B59:B61"/>
    <mergeCell ref="C59:C61"/>
    <mergeCell ref="D59:D61"/>
    <mergeCell ref="E59:E61"/>
    <mergeCell ref="F59:F61"/>
    <mergeCell ref="G59:G61"/>
    <mergeCell ref="H60:H61"/>
    <mergeCell ref="I60:I61"/>
    <mergeCell ref="J60:J61"/>
    <mergeCell ref="B57:B58"/>
    <mergeCell ref="C57:C58"/>
    <mergeCell ref="K54:K55"/>
    <mergeCell ref="B44:B45"/>
    <mergeCell ref="C44:C45"/>
    <mergeCell ref="D44:D45"/>
    <mergeCell ref="E44:E45"/>
    <mergeCell ref="F44:F45"/>
    <mergeCell ref="G44:G45"/>
    <mergeCell ref="H44:H45"/>
    <mergeCell ref="G54:G56"/>
    <mergeCell ref="H54:H56"/>
    <mergeCell ref="K49:K50"/>
    <mergeCell ref="B54:B56"/>
    <mergeCell ref="C54:C55"/>
    <mergeCell ref="D54:D56"/>
    <mergeCell ref="E54:E56"/>
    <mergeCell ref="F54:F56"/>
    <mergeCell ref="J44:J45"/>
    <mergeCell ref="F49:F50"/>
    <mergeCell ref="D46:D47"/>
    <mergeCell ref="E46:E47"/>
    <mergeCell ref="F46:F47"/>
    <mergeCell ref="B51:B53"/>
    <mergeCell ref="G62:G64"/>
    <mergeCell ref="H62:H64"/>
    <mergeCell ref="O31:O33"/>
    <mergeCell ref="P31:P33"/>
    <mergeCell ref="O62:O64"/>
    <mergeCell ref="K31:K33"/>
    <mergeCell ref="L31:L33"/>
    <mergeCell ref="M31:M33"/>
    <mergeCell ref="N31:N33"/>
    <mergeCell ref="O44:O45"/>
    <mergeCell ref="P44:P45"/>
    <mergeCell ref="K44:K45"/>
    <mergeCell ref="L44:L45"/>
    <mergeCell ref="M44:M45"/>
    <mergeCell ref="N44:N45"/>
    <mergeCell ref="J62:J64"/>
    <mergeCell ref="K62:K64"/>
    <mergeCell ref="M54:M55"/>
    <mergeCell ref="N54:N55"/>
    <mergeCell ref="O54:O55"/>
    <mergeCell ref="P54:P55"/>
    <mergeCell ref="I57:I58"/>
    <mergeCell ref="J57:J58"/>
    <mergeCell ref="L57:L58"/>
    <mergeCell ref="AJ36:AJ38"/>
    <mergeCell ref="AN31:AN33"/>
    <mergeCell ref="AM34:AM38"/>
    <mergeCell ref="O25:O27"/>
    <mergeCell ref="Q25:Q27"/>
    <mergeCell ref="AA10:AA13"/>
    <mergeCell ref="O28:O30"/>
    <mergeCell ref="AC10:AC13"/>
    <mergeCell ref="AD10:AD13"/>
    <mergeCell ref="O34:O38"/>
    <mergeCell ref="V36:V38"/>
    <mergeCell ref="Q20:Q22"/>
    <mergeCell ref="AB34:AB35"/>
    <mergeCell ref="AC34:AC35"/>
    <mergeCell ref="AA36:AA38"/>
    <mergeCell ref="AB36:AB38"/>
    <mergeCell ref="AC36:AC38"/>
    <mergeCell ref="W36:W38"/>
    <mergeCell ref="R10:R13"/>
    <mergeCell ref="S10:S13"/>
    <mergeCell ref="T10:T13"/>
    <mergeCell ref="U10:U13"/>
    <mergeCell ref="V10:V13"/>
    <mergeCell ref="X36:X38"/>
    <mergeCell ref="AL10:AL13"/>
    <mergeCell ref="AM17:AM18"/>
    <mergeCell ref="AN17:AN18"/>
    <mergeCell ref="AH10:AH13"/>
    <mergeCell ref="AI10:AI13"/>
    <mergeCell ref="AJ10:AJ13"/>
    <mergeCell ref="AK10:AK13"/>
    <mergeCell ref="AE10:AE13"/>
    <mergeCell ref="AF10:AF13"/>
    <mergeCell ref="AG10:AG13"/>
    <mergeCell ref="T31:T33"/>
    <mergeCell ref="L20:L22"/>
    <mergeCell ref="U40:U42"/>
    <mergeCell ref="T39:T42"/>
    <mergeCell ref="I17:I18"/>
    <mergeCell ref="J17:J18"/>
    <mergeCell ref="K17:K18"/>
    <mergeCell ref="L17:L18"/>
    <mergeCell ref="M17:M18"/>
    <mergeCell ref="N17:N18"/>
    <mergeCell ref="O17:O18"/>
    <mergeCell ref="P17:P18"/>
    <mergeCell ref="Q17:Q18"/>
    <mergeCell ref="R17:R18"/>
    <mergeCell ref="S17:S18"/>
    <mergeCell ref="T17:T18"/>
    <mergeCell ref="I25:I27"/>
    <mergeCell ref="J25:J27"/>
    <mergeCell ref="L25:L27"/>
    <mergeCell ref="M25:M27"/>
    <mergeCell ref="N25:N27"/>
    <mergeCell ref="Q28:Q30"/>
    <mergeCell ref="AA20:AA22"/>
    <mergeCell ref="Z20:Z22"/>
    <mergeCell ref="E25:E27"/>
    <mergeCell ref="K25:K27"/>
    <mergeCell ref="D25:D27"/>
    <mergeCell ref="K28:K30"/>
    <mergeCell ref="L28:L30"/>
    <mergeCell ref="T25:T27"/>
    <mergeCell ref="M28:M30"/>
    <mergeCell ref="N28:N30"/>
    <mergeCell ref="W20:W22"/>
    <mergeCell ref="V20:V22"/>
    <mergeCell ref="Y20:Y22"/>
    <mergeCell ref="R28:R30"/>
    <mergeCell ref="S28:S30"/>
    <mergeCell ref="T28:T30"/>
    <mergeCell ref="G25:G27"/>
    <mergeCell ref="H25:H27"/>
    <mergeCell ref="G28:G30"/>
    <mergeCell ref="B65:B72"/>
    <mergeCell ref="C65:C72"/>
    <mergeCell ref="J65:J70"/>
    <mergeCell ref="I65:I70"/>
    <mergeCell ref="H65:H70"/>
    <mergeCell ref="G65:G70"/>
    <mergeCell ref="F65:F70"/>
    <mergeCell ref="E65:E70"/>
    <mergeCell ref="D65:D70"/>
    <mergeCell ref="D71:D72"/>
    <mergeCell ref="E71:E72"/>
    <mergeCell ref="F71:F72"/>
    <mergeCell ref="G71:G72"/>
    <mergeCell ref="H71:H72"/>
    <mergeCell ref="I71:I72"/>
    <mergeCell ref="J71:J72"/>
    <mergeCell ref="B62:B64"/>
    <mergeCell ref="C62:C64"/>
    <mergeCell ref="D62:D64"/>
    <mergeCell ref="E62:E64"/>
    <mergeCell ref="F62:F64"/>
    <mergeCell ref="M71:M72"/>
    <mergeCell ref="AT65:AT69"/>
    <mergeCell ref="N71:N72"/>
    <mergeCell ref="AO71:AO72"/>
    <mergeCell ref="AN71:AN72"/>
    <mergeCell ref="T71:T72"/>
    <mergeCell ref="R71:R72"/>
    <mergeCell ref="S71:S72"/>
    <mergeCell ref="T65:T70"/>
    <mergeCell ref="S65:S70"/>
    <mergeCell ref="R65:R70"/>
    <mergeCell ref="O65:O70"/>
    <mergeCell ref="N65:N70"/>
    <mergeCell ref="M65:M70"/>
    <mergeCell ref="AT71:AT72"/>
    <mergeCell ref="AQ71:AQ72"/>
    <mergeCell ref="AP71:AP72"/>
    <mergeCell ref="AS71:AS72"/>
    <mergeCell ref="O71:O72"/>
    <mergeCell ref="AU46:AU47"/>
    <mergeCell ref="AQ17:AQ18"/>
    <mergeCell ref="AU71:AU72"/>
    <mergeCell ref="AM65:AM69"/>
    <mergeCell ref="AN65:AN69"/>
    <mergeCell ref="AO65:AO69"/>
    <mergeCell ref="AP65:AP69"/>
    <mergeCell ref="AQ65:AQ69"/>
    <mergeCell ref="AS65:AS69"/>
    <mergeCell ref="AU39:AU42"/>
    <mergeCell ref="AS62:AS64"/>
    <mergeCell ref="AT62:AT64"/>
    <mergeCell ref="AU62:AU64"/>
    <mergeCell ref="AQ31:AQ33"/>
    <mergeCell ref="AS31:AS33"/>
    <mergeCell ref="AO31:AO33"/>
    <mergeCell ref="AU17:AU18"/>
    <mergeCell ref="AM57:AM58"/>
    <mergeCell ref="AN57:AN58"/>
    <mergeCell ref="AO17:AO18"/>
    <mergeCell ref="AM31:AM32"/>
    <mergeCell ref="AN20:AN22"/>
    <mergeCell ref="AN62:AN64"/>
    <mergeCell ref="AO62:AO64"/>
    <mergeCell ref="AP39:AP42"/>
    <mergeCell ref="AS17:AS18"/>
    <mergeCell ref="AT17:AT18"/>
    <mergeCell ref="AP17:AP18"/>
    <mergeCell ref="AS60:AS61"/>
    <mergeCell ref="AP8:AP9"/>
    <mergeCell ref="AQ8:AQ9"/>
    <mergeCell ref="AQ5:AQ7"/>
    <mergeCell ref="AP46:AP47"/>
    <mergeCell ref="AT46:AT47"/>
    <mergeCell ref="AP10:AP13"/>
    <mergeCell ref="AQ10:AQ13"/>
    <mergeCell ref="A65:A72"/>
    <mergeCell ref="BF34:BF35"/>
    <mergeCell ref="P57:P58"/>
    <mergeCell ref="P51:P53"/>
    <mergeCell ref="Q51:Q53"/>
    <mergeCell ref="P39:P42"/>
    <mergeCell ref="Q39:Q42"/>
    <mergeCell ref="Q10:Q13"/>
    <mergeCell ref="P10:P13"/>
    <mergeCell ref="P25:P27"/>
    <mergeCell ref="P28:P30"/>
    <mergeCell ref="P65:P70"/>
    <mergeCell ref="Q65:Q70"/>
    <mergeCell ref="P71:P72"/>
    <mergeCell ref="Q71:Q72"/>
    <mergeCell ref="P34:P38"/>
    <mergeCell ref="C48:C50"/>
    <mergeCell ref="B48:B50"/>
    <mergeCell ref="A48:A50"/>
    <mergeCell ref="AS10:AS13"/>
    <mergeCell ref="AS20:AS22"/>
    <mergeCell ref="AS51:AS53"/>
    <mergeCell ref="AS39:AS42"/>
    <mergeCell ref="W10:W13"/>
    <mergeCell ref="A3:A4"/>
    <mergeCell ref="B3:B4"/>
    <mergeCell ref="C3:C4"/>
    <mergeCell ref="E3:E4"/>
    <mergeCell ref="F3:F4"/>
    <mergeCell ref="G3:G4"/>
    <mergeCell ref="H3:H4"/>
    <mergeCell ref="I3:I4"/>
    <mergeCell ref="J3:J4"/>
    <mergeCell ref="D3:D4"/>
    <mergeCell ref="C14:C15"/>
    <mergeCell ref="B25:B33"/>
    <mergeCell ref="B20:B24"/>
    <mergeCell ref="C20:C24"/>
    <mergeCell ref="U20:U22"/>
    <mergeCell ref="X20:X22"/>
    <mergeCell ref="B14:B15"/>
    <mergeCell ref="AU3:AU4"/>
    <mergeCell ref="AV3:AV4"/>
    <mergeCell ref="AB10:AB13"/>
    <mergeCell ref="X10:X13"/>
    <mergeCell ref="Y10:Y13"/>
    <mergeCell ref="AQ20:AQ22"/>
    <mergeCell ref="AP20:AP22"/>
    <mergeCell ref="AS8:AS9"/>
    <mergeCell ref="AT8:AT9"/>
    <mergeCell ref="AU5:AU7"/>
    <mergeCell ref="AS5:AS7"/>
    <mergeCell ref="AT5:AT7"/>
    <mergeCell ref="AM10:AM13"/>
    <mergeCell ref="AN10:AN13"/>
    <mergeCell ref="AO10:AO13"/>
    <mergeCell ref="G20:G22"/>
    <mergeCell ref="H20:H22"/>
    <mergeCell ref="AQ60:AQ61"/>
    <mergeCell ref="AW3:AW4"/>
    <mergeCell ref="AX3:AX4"/>
    <mergeCell ref="AN3:AN4"/>
    <mergeCell ref="AO3:AO4"/>
    <mergeCell ref="AP3:AP4"/>
    <mergeCell ref="M3:M4"/>
    <mergeCell ref="N3:N4"/>
    <mergeCell ref="O3:O4"/>
    <mergeCell ref="Q3:Q4"/>
    <mergeCell ref="R3:R4"/>
    <mergeCell ref="S3:S4"/>
    <mergeCell ref="AJ3:AJ4"/>
    <mergeCell ref="AK3:AK4"/>
    <mergeCell ref="AL3:AL4"/>
    <mergeCell ref="AM3:AM4"/>
    <mergeCell ref="AQ3:AQ4"/>
    <mergeCell ref="AS3:AS4"/>
    <mergeCell ref="AT3:AT4"/>
    <mergeCell ref="AT60:AT61"/>
    <mergeCell ref="AU60:AU61"/>
    <mergeCell ref="AP51:AP53"/>
    <mergeCell ref="AQ51:AQ53"/>
    <mergeCell ref="AQ39:AQ42"/>
    <mergeCell ref="BK78:BL78"/>
    <mergeCell ref="BK75:BL75"/>
    <mergeCell ref="BK76:BL76"/>
    <mergeCell ref="BK77:BL77"/>
    <mergeCell ref="BK79:BL79"/>
    <mergeCell ref="BK80:BL80"/>
    <mergeCell ref="BG2:BG4"/>
    <mergeCell ref="AP54:AP55"/>
    <mergeCell ref="AQ54:AQ55"/>
    <mergeCell ref="AR54:AR55"/>
    <mergeCell ref="AS54:AS55"/>
    <mergeCell ref="AT54:AT55"/>
    <mergeCell ref="AU54:AU55"/>
    <mergeCell ref="BC3:BC4"/>
    <mergeCell ref="BB3:BB4"/>
    <mergeCell ref="BA3:BA4"/>
    <mergeCell ref="AZ3:AZ4"/>
    <mergeCell ref="AY3:AY4"/>
    <mergeCell ref="BF3:BF4"/>
    <mergeCell ref="BE3:BE4"/>
    <mergeCell ref="BD3:BD4"/>
    <mergeCell ref="AU8:AU9"/>
    <mergeCell ref="AT31:AT33"/>
    <mergeCell ref="AP5:AP7"/>
  </mergeCells>
  <conditionalFormatting sqref="AT43 AT57">
    <cfRule type="cellIs" dxfId="219" priority="391" operator="equal">
      <formula>"extrema"</formula>
    </cfRule>
    <cfRule type="cellIs" dxfId="218" priority="392" operator="equal">
      <formula>"Alta"</formula>
    </cfRule>
    <cfRule type="cellIs" dxfId="217" priority="393" operator="equal">
      <formula>"MODERADA"</formula>
    </cfRule>
    <cfRule type="cellIs" dxfId="216" priority="394" operator="equal">
      <formula>"BAJA"</formula>
    </cfRule>
  </conditionalFormatting>
  <conditionalFormatting sqref="R23:R24 R20 R57">
    <cfRule type="cellIs" dxfId="215" priority="387" operator="equal">
      <formula>"EXTREMA"</formula>
    </cfRule>
    <cfRule type="cellIs" dxfId="214" priority="388" operator="equal">
      <formula>"ALTA"</formula>
    </cfRule>
    <cfRule type="cellIs" dxfId="213" priority="389" operator="equal">
      <formula>"MODERADA"</formula>
    </cfRule>
    <cfRule type="cellIs" dxfId="212" priority="390" operator="equal">
      <formula>"BAJA"</formula>
    </cfRule>
  </conditionalFormatting>
  <conditionalFormatting sqref="R59">
    <cfRule type="cellIs" dxfId="211" priority="375" operator="equal">
      <formula>"EXTREMA"</formula>
    </cfRule>
    <cfRule type="cellIs" dxfId="210" priority="376" operator="equal">
      <formula>"ALTA"</formula>
    </cfRule>
    <cfRule type="cellIs" dxfId="209" priority="377" operator="equal">
      <formula>"MODERADA"</formula>
    </cfRule>
    <cfRule type="cellIs" dxfId="208" priority="378" operator="equal">
      <formula>"BAJA"</formula>
    </cfRule>
  </conditionalFormatting>
  <conditionalFormatting sqref="R60">
    <cfRule type="cellIs" dxfId="207" priority="371" operator="equal">
      <formula>"EXTREMA"</formula>
    </cfRule>
    <cfRule type="cellIs" dxfId="206" priority="372" operator="equal">
      <formula>"ALTA"</formula>
    </cfRule>
    <cfRule type="cellIs" dxfId="205" priority="373" operator="equal">
      <formula>"MODERADA"</formula>
    </cfRule>
    <cfRule type="cellIs" dxfId="204" priority="374" operator="equal">
      <formula>"BAJA"</formula>
    </cfRule>
  </conditionalFormatting>
  <conditionalFormatting sqref="AT59">
    <cfRule type="cellIs" dxfId="203" priority="367" operator="equal">
      <formula>"extrema"</formula>
    </cfRule>
    <cfRule type="cellIs" dxfId="202" priority="368" operator="equal">
      <formula>"Alta"</formula>
    </cfRule>
    <cfRule type="cellIs" dxfId="201" priority="369" operator="equal">
      <formula>"MODERADA"</formula>
    </cfRule>
    <cfRule type="cellIs" dxfId="200" priority="370" operator="equal">
      <formula>"BAJA"</formula>
    </cfRule>
  </conditionalFormatting>
  <conditionalFormatting sqref="AT60">
    <cfRule type="cellIs" dxfId="199" priority="363" operator="equal">
      <formula>"extrema"</formula>
    </cfRule>
    <cfRule type="cellIs" dxfId="198" priority="364" operator="equal">
      <formula>"Alta"</formula>
    </cfRule>
    <cfRule type="cellIs" dxfId="197" priority="365" operator="equal">
      <formula>"MODERADA"</formula>
    </cfRule>
    <cfRule type="cellIs" dxfId="196" priority="366" operator="equal">
      <formula>"BAJA"</formula>
    </cfRule>
  </conditionalFormatting>
  <conditionalFormatting sqref="AT44:AT45">
    <cfRule type="cellIs" dxfId="195" priority="343" operator="equal">
      <formula>"extrema"</formula>
    </cfRule>
    <cfRule type="cellIs" dxfId="194" priority="344" operator="equal">
      <formula>"Alta"</formula>
    </cfRule>
    <cfRule type="cellIs" dxfId="193" priority="345" operator="equal">
      <formula>"MODERADA"</formula>
    </cfRule>
    <cfRule type="cellIs" dxfId="192" priority="346" operator="equal">
      <formula>"BAJA"</formula>
    </cfRule>
  </conditionalFormatting>
  <conditionalFormatting sqref="R44:R45">
    <cfRule type="cellIs" dxfId="191" priority="339" operator="equal">
      <formula>"EXTREMA"</formula>
    </cfRule>
    <cfRule type="cellIs" dxfId="190" priority="340" operator="equal">
      <formula>"ALTA"</formula>
    </cfRule>
    <cfRule type="cellIs" dxfId="189" priority="341" operator="equal">
      <formula>"MODERADA"</formula>
    </cfRule>
    <cfRule type="cellIs" dxfId="188" priority="342" operator="equal">
      <formula>"BAJA"</formula>
    </cfRule>
  </conditionalFormatting>
  <conditionalFormatting sqref="AT5">
    <cfRule type="cellIs" dxfId="187" priority="289" operator="equal">
      <formula>"extrema"</formula>
    </cfRule>
    <cfRule type="cellIs" dxfId="186" priority="290" operator="equal">
      <formula>"Alta"</formula>
    </cfRule>
    <cfRule type="cellIs" dxfId="185" priority="291" operator="equal">
      <formula>"MODERADA"</formula>
    </cfRule>
    <cfRule type="cellIs" dxfId="184" priority="292" operator="equal">
      <formula>"BAJA"</formula>
    </cfRule>
  </conditionalFormatting>
  <conditionalFormatting sqref="R5">
    <cfRule type="cellIs" dxfId="183" priority="285" operator="equal">
      <formula>"EXTREMA"</formula>
    </cfRule>
    <cfRule type="cellIs" dxfId="182" priority="286" operator="equal">
      <formula>"ALTA"</formula>
    </cfRule>
    <cfRule type="cellIs" dxfId="181" priority="287" operator="equal">
      <formula>"MODERADA"</formula>
    </cfRule>
    <cfRule type="cellIs" dxfId="180" priority="288" operator="equal">
      <formula>"BAJA"</formula>
    </cfRule>
  </conditionalFormatting>
  <conditionalFormatting sqref="AT8">
    <cfRule type="cellIs" dxfId="179" priority="277" operator="equal">
      <formula>"extrema"</formula>
    </cfRule>
    <cfRule type="cellIs" dxfId="178" priority="278" operator="equal">
      <formula>"Alta"</formula>
    </cfRule>
    <cfRule type="cellIs" dxfId="177" priority="279" operator="equal">
      <formula>"MODERADA"</formula>
    </cfRule>
    <cfRule type="cellIs" dxfId="176" priority="280" operator="equal">
      <formula>"BAJA"</formula>
    </cfRule>
  </conditionalFormatting>
  <conditionalFormatting sqref="R8">
    <cfRule type="cellIs" dxfId="175" priority="281" operator="equal">
      <formula>"EXTREMA"</formula>
    </cfRule>
    <cfRule type="cellIs" dxfId="174" priority="282" operator="equal">
      <formula>"ALTA"</formula>
    </cfRule>
    <cfRule type="cellIs" dxfId="173" priority="283" operator="equal">
      <formula>"MODERADA"</formula>
    </cfRule>
    <cfRule type="cellIs" dxfId="172" priority="284" operator="equal">
      <formula>"BAJA"</formula>
    </cfRule>
  </conditionalFormatting>
  <conditionalFormatting sqref="AT62:AT63">
    <cfRule type="cellIs" dxfId="171" priority="259" operator="equal">
      <formula>"extrema"</formula>
    </cfRule>
    <cfRule type="cellIs" dxfId="170" priority="260" operator="equal">
      <formula>"Alta"</formula>
    </cfRule>
    <cfRule type="cellIs" dxfId="169" priority="261" operator="equal">
      <formula>"MODERADA"</formula>
    </cfRule>
    <cfRule type="cellIs" dxfId="168" priority="262" operator="equal">
      <formula>"BAJA"</formula>
    </cfRule>
  </conditionalFormatting>
  <conditionalFormatting sqref="R62:R63">
    <cfRule type="cellIs" dxfId="167" priority="255" operator="equal">
      <formula>"EXTREMA"</formula>
    </cfRule>
    <cfRule type="cellIs" dxfId="166" priority="256" operator="equal">
      <formula>"ALTA"</formula>
    </cfRule>
    <cfRule type="cellIs" dxfId="165" priority="257" operator="equal">
      <formula>"MODERADA"</formula>
    </cfRule>
    <cfRule type="cellIs" dxfId="164" priority="258" operator="equal">
      <formula>"BAJA"</formula>
    </cfRule>
  </conditionalFormatting>
  <conditionalFormatting sqref="AT16">
    <cfRule type="cellIs" dxfId="163" priority="248" operator="equal">
      <formula>"extrema"</formula>
    </cfRule>
    <cfRule type="cellIs" dxfId="162" priority="249" operator="equal">
      <formula>"Alta"</formula>
    </cfRule>
    <cfRule type="cellIs" dxfId="161" priority="250" operator="equal">
      <formula>"MODERADA"</formula>
    </cfRule>
    <cfRule type="cellIs" dxfId="160" priority="251" operator="equal">
      <formula>"BAJA"</formula>
    </cfRule>
  </conditionalFormatting>
  <conditionalFormatting sqref="R16">
    <cfRule type="cellIs" dxfId="159" priority="244" operator="equal">
      <formula>"EXTREMA"</formula>
    </cfRule>
    <cfRule type="cellIs" dxfId="158" priority="245" operator="equal">
      <formula>"ALTA"</formula>
    </cfRule>
    <cfRule type="cellIs" dxfId="157" priority="246" operator="equal">
      <formula>"MODERADA"</formula>
    </cfRule>
    <cfRule type="cellIs" dxfId="156" priority="247" operator="equal">
      <formula>"BAJA"</formula>
    </cfRule>
  </conditionalFormatting>
  <conditionalFormatting sqref="R17">
    <cfRule type="cellIs" dxfId="155" priority="240" operator="equal">
      <formula>"EXTREMA"</formula>
    </cfRule>
    <cfRule type="cellIs" dxfId="154" priority="241" operator="equal">
      <formula>"ALTA"</formula>
    </cfRule>
    <cfRule type="cellIs" dxfId="153" priority="242" operator="equal">
      <formula>"MODERADA"</formula>
    </cfRule>
    <cfRule type="cellIs" dxfId="152" priority="243" operator="equal">
      <formula>"BAJA"</formula>
    </cfRule>
  </conditionalFormatting>
  <conditionalFormatting sqref="R19">
    <cfRule type="cellIs" dxfId="151" priority="236" operator="equal">
      <formula>"EXTREMA"</formula>
    </cfRule>
    <cfRule type="cellIs" dxfId="150" priority="237" operator="equal">
      <formula>"ALTA"</formula>
    </cfRule>
    <cfRule type="cellIs" dxfId="149" priority="238" operator="equal">
      <formula>"MODERADA"</formula>
    </cfRule>
    <cfRule type="cellIs" dxfId="148" priority="239" operator="equal">
      <formula>"BAJA"</formula>
    </cfRule>
  </conditionalFormatting>
  <conditionalFormatting sqref="AT17">
    <cfRule type="cellIs" dxfId="147" priority="232" operator="equal">
      <formula>"extrema"</formula>
    </cfRule>
    <cfRule type="cellIs" dxfId="146" priority="233" operator="equal">
      <formula>"Alta"</formula>
    </cfRule>
    <cfRule type="cellIs" dxfId="145" priority="234" operator="equal">
      <formula>"MODERADA"</formula>
    </cfRule>
    <cfRule type="cellIs" dxfId="144" priority="235" operator="equal">
      <formula>"BAJA"</formula>
    </cfRule>
  </conditionalFormatting>
  <conditionalFormatting sqref="AT19">
    <cfRule type="cellIs" dxfId="143" priority="228" operator="equal">
      <formula>"extrema"</formula>
    </cfRule>
    <cfRule type="cellIs" dxfId="142" priority="229" operator="equal">
      <formula>"Alta"</formula>
    </cfRule>
    <cfRule type="cellIs" dxfId="141" priority="230" operator="equal">
      <formula>"MODERADA"</formula>
    </cfRule>
    <cfRule type="cellIs" dxfId="140" priority="231" operator="equal">
      <formula>"BAJA"</formula>
    </cfRule>
  </conditionalFormatting>
  <conditionalFormatting sqref="AT10">
    <cfRule type="cellIs" dxfId="139" priority="221" operator="equal">
      <formula>"extrema"</formula>
    </cfRule>
    <cfRule type="cellIs" dxfId="138" priority="222" operator="equal">
      <formula>"Alta"</formula>
    </cfRule>
    <cfRule type="cellIs" dxfId="137" priority="223" operator="equal">
      <formula>"MODERADA"</formula>
    </cfRule>
    <cfRule type="cellIs" dxfId="136" priority="224" operator="equal">
      <formula>"BAJA"</formula>
    </cfRule>
  </conditionalFormatting>
  <conditionalFormatting sqref="R10">
    <cfRule type="cellIs" dxfId="135" priority="217" operator="equal">
      <formula>"EXTREMA"</formula>
    </cfRule>
    <cfRule type="cellIs" dxfId="134" priority="218" operator="equal">
      <formula>"ALTA"</formula>
    </cfRule>
    <cfRule type="cellIs" dxfId="133" priority="219" operator="equal">
      <formula>"MODERADA"</formula>
    </cfRule>
    <cfRule type="cellIs" dxfId="132" priority="220" operator="equal">
      <formula>"BAJA"</formula>
    </cfRule>
  </conditionalFormatting>
  <conditionalFormatting sqref="R65 R71">
    <cfRule type="cellIs" dxfId="131" priority="210" operator="equal">
      <formula>"EXTREMA"</formula>
    </cfRule>
    <cfRule type="cellIs" dxfId="130" priority="211" operator="equal">
      <formula>"ALTA"</formula>
    </cfRule>
    <cfRule type="cellIs" dxfId="129" priority="212" operator="equal">
      <formula>"MODERADA"</formula>
    </cfRule>
    <cfRule type="cellIs" dxfId="128" priority="213" operator="equal">
      <formula>"BAJA"</formula>
    </cfRule>
  </conditionalFormatting>
  <conditionalFormatting sqref="AT65:AT66">
    <cfRule type="cellIs" dxfId="127" priority="206" operator="equal">
      <formula>"extrema"</formula>
    </cfRule>
    <cfRule type="cellIs" dxfId="126" priority="207" operator="equal">
      <formula>"Alta"</formula>
    </cfRule>
    <cfRule type="cellIs" dxfId="125" priority="208" operator="equal">
      <formula>"MODERADA"</formula>
    </cfRule>
    <cfRule type="cellIs" dxfId="124" priority="209" operator="equal">
      <formula>"BAJA"</formula>
    </cfRule>
  </conditionalFormatting>
  <conditionalFormatting sqref="AT71">
    <cfRule type="cellIs" dxfId="123" priority="202" operator="equal">
      <formula>"extrema"</formula>
    </cfRule>
    <cfRule type="cellIs" dxfId="122" priority="203" operator="equal">
      <formula>"Alta"</formula>
    </cfRule>
    <cfRule type="cellIs" dxfId="121" priority="204" operator="equal">
      <formula>"MODERADA"</formula>
    </cfRule>
    <cfRule type="cellIs" dxfId="120" priority="205" operator="equal">
      <formula>"BAJA"</formula>
    </cfRule>
  </conditionalFormatting>
  <conditionalFormatting sqref="AT14">
    <cfRule type="cellIs" dxfId="119" priority="183" operator="equal">
      <formula>"extrema"</formula>
    </cfRule>
    <cfRule type="cellIs" dxfId="118" priority="184" operator="equal">
      <formula>"Alta"</formula>
    </cfRule>
    <cfRule type="cellIs" dxfId="117" priority="185" operator="equal">
      <formula>"MODERADA"</formula>
    </cfRule>
    <cfRule type="cellIs" dxfId="116" priority="186" operator="equal">
      <formula>"BAJA"</formula>
    </cfRule>
  </conditionalFormatting>
  <conditionalFormatting sqref="R14">
    <cfRule type="cellIs" dxfId="115" priority="179" operator="equal">
      <formula>"EXTREMA"</formula>
    </cfRule>
    <cfRule type="cellIs" dxfId="114" priority="180" operator="equal">
      <formula>"ALTA"</formula>
    </cfRule>
    <cfRule type="cellIs" dxfId="113" priority="181" operator="equal">
      <formula>"MODERADA"</formula>
    </cfRule>
    <cfRule type="cellIs" dxfId="112" priority="182" operator="equal">
      <formula>"BAJA"</formula>
    </cfRule>
  </conditionalFormatting>
  <conditionalFormatting sqref="R15">
    <cfRule type="cellIs" dxfId="111" priority="175" operator="equal">
      <formula>"EXTREMA"</formula>
    </cfRule>
    <cfRule type="cellIs" dxfId="110" priority="176" operator="equal">
      <formula>"ALTA"</formula>
    </cfRule>
    <cfRule type="cellIs" dxfId="109" priority="177" operator="equal">
      <formula>"MODERADA"</formula>
    </cfRule>
    <cfRule type="cellIs" dxfId="108" priority="178" operator="equal">
      <formula>"BAJA"</formula>
    </cfRule>
  </conditionalFormatting>
  <conditionalFormatting sqref="AT15">
    <cfRule type="cellIs" dxfId="107" priority="171" operator="equal">
      <formula>"extrema"</formula>
    </cfRule>
    <cfRule type="cellIs" dxfId="106" priority="172" operator="equal">
      <formula>"Alta"</formula>
    </cfRule>
    <cfRule type="cellIs" dxfId="105" priority="173" operator="equal">
      <formula>"MODERADA"</formula>
    </cfRule>
    <cfRule type="cellIs" dxfId="104" priority="174" operator="equal">
      <formula>"BAJA"</formula>
    </cfRule>
  </conditionalFormatting>
  <conditionalFormatting sqref="AT23">
    <cfRule type="cellIs" dxfId="103" priority="153" operator="equal">
      <formula>"extrema"</formula>
    </cfRule>
    <cfRule type="cellIs" dxfId="102" priority="154" operator="equal">
      <formula>"Alta"</formula>
    </cfRule>
    <cfRule type="cellIs" dxfId="101" priority="155" operator="equal">
      <formula>"MODERADA"</formula>
    </cfRule>
    <cfRule type="cellIs" dxfId="100" priority="156" operator="equal">
      <formula>"BAJA"</formula>
    </cfRule>
  </conditionalFormatting>
  <conditionalFormatting sqref="AT24">
    <cfRule type="cellIs" dxfId="99" priority="145" operator="equal">
      <formula>"extrema"</formula>
    </cfRule>
    <cfRule type="cellIs" dxfId="98" priority="146" operator="equal">
      <formula>"Alta"</formula>
    </cfRule>
    <cfRule type="cellIs" dxfId="97" priority="147" operator="equal">
      <formula>"MODERADA"</formula>
    </cfRule>
    <cfRule type="cellIs" dxfId="96" priority="148" operator="equal">
      <formula>"BAJA"</formula>
    </cfRule>
  </conditionalFormatting>
  <conditionalFormatting sqref="AT20">
    <cfRule type="cellIs" dxfId="95" priority="141" operator="equal">
      <formula>"extrema"</formula>
    </cfRule>
    <cfRule type="cellIs" dxfId="94" priority="142" operator="equal">
      <formula>"Alta"</formula>
    </cfRule>
    <cfRule type="cellIs" dxfId="93" priority="143" operator="equal">
      <formula>"MODERADA"</formula>
    </cfRule>
    <cfRule type="cellIs" dxfId="92" priority="144" operator="equal">
      <formula>"BAJA"</formula>
    </cfRule>
  </conditionalFormatting>
  <conditionalFormatting sqref="AT51">
    <cfRule type="cellIs" dxfId="91" priority="137" operator="equal">
      <formula>"extrema"</formula>
    </cfRule>
    <cfRule type="cellIs" dxfId="90" priority="138" operator="equal">
      <formula>"Alta"</formula>
    </cfRule>
    <cfRule type="cellIs" dxfId="89" priority="139" operator="equal">
      <formula>"MODERADA"</formula>
    </cfRule>
    <cfRule type="cellIs" dxfId="88" priority="140" operator="equal">
      <formula>"BAJA"</formula>
    </cfRule>
  </conditionalFormatting>
  <conditionalFormatting sqref="R51">
    <cfRule type="cellIs" dxfId="87" priority="133" operator="equal">
      <formula>"EXTREMA"</formula>
    </cfRule>
    <cfRule type="cellIs" dxfId="86" priority="134" operator="equal">
      <formula>"ALTA"</formula>
    </cfRule>
    <cfRule type="cellIs" dxfId="85" priority="135" operator="equal">
      <formula>"MODERADA"</formula>
    </cfRule>
    <cfRule type="cellIs" dxfId="84" priority="136" operator="equal">
      <formula>"BAJA"</formula>
    </cfRule>
  </conditionalFormatting>
  <conditionalFormatting sqref="R31">
    <cfRule type="cellIs" dxfId="83" priority="123" operator="equal">
      <formula>"EXTREMA"</formula>
    </cfRule>
    <cfRule type="cellIs" dxfId="82" priority="124" operator="equal">
      <formula>"ALTA"</formula>
    </cfRule>
    <cfRule type="cellIs" dxfId="81" priority="125" operator="equal">
      <formula>"MODERADA"</formula>
    </cfRule>
    <cfRule type="cellIs" dxfId="80" priority="126" operator="equal">
      <formula>"BAJA"</formula>
    </cfRule>
  </conditionalFormatting>
  <conditionalFormatting sqref="AT31">
    <cfRule type="cellIs" dxfId="79" priority="119" operator="equal">
      <formula>"extrema"</formula>
    </cfRule>
    <cfRule type="cellIs" dxfId="78" priority="120" operator="equal">
      <formula>"Alta"</formula>
    </cfRule>
    <cfRule type="cellIs" dxfId="77" priority="121" operator="equal">
      <formula>"MODERADA"</formula>
    </cfRule>
    <cfRule type="cellIs" dxfId="76" priority="122" operator="equal">
      <formula>"BAJA"</formula>
    </cfRule>
  </conditionalFormatting>
  <conditionalFormatting sqref="R39">
    <cfRule type="cellIs" dxfId="75" priority="115" operator="equal">
      <formula>"EXTREMA"</formula>
    </cfRule>
    <cfRule type="cellIs" dxfId="74" priority="116" operator="equal">
      <formula>"ALTA"</formula>
    </cfRule>
    <cfRule type="cellIs" dxfId="73" priority="117" operator="equal">
      <formula>"MODERADA"</formula>
    </cfRule>
    <cfRule type="cellIs" dxfId="72" priority="118" operator="equal">
      <formula>"BAJA"</formula>
    </cfRule>
  </conditionalFormatting>
  <conditionalFormatting sqref="AT39">
    <cfRule type="cellIs" dxfId="71" priority="111" operator="equal">
      <formula>"extrema"</formula>
    </cfRule>
    <cfRule type="cellIs" dxfId="70" priority="112" operator="equal">
      <formula>"Alta"</formula>
    </cfRule>
    <cfRule type="cellIs" dxfId="69" priority="113" operator="equal">
      <formula>"MODERADA"</formula>
    </cfRule>
    <cfRule type="cellIs" dxfId="68" priority="114" operator="equal">
      <formula>"BAJA"</formula>
    </cfRule>
  </conditionalFormatting>
  <conditionalFormatting sqref="AT28">
    <cfRule type="cellIs" dxfId="67" priority="87" operator="equal">
      <formula>"extrema"</formula>
    </cfRule>
    <cfRule type="cellIs" dxfId="66" priority="88" operator="equal">
      <formula>"Alta"</formula>
    </cfRule>
    <cfRule type="cellIs" dxfId="65" priority="89" operator="equal">
      <formula>"MODERADA"</formula>
    </cfRule>
    <cfRule type="cellIs" dxfId="64" priority="90" operator="equal">
      <formula>"BAJA"</formula>
    </cfRule>
  </conditionalFormatting>
  <conditionalFormatting sqref="AT25">
    <cfRule type="cellIs" dxfId="63" priority="99" operator="equal">
      <formula>"extrema"</formula>
    </cfRule>
    <cfRule type="cellIs" dxfId="62" priority="100" operator="equal">
      <formula>"Alta"</formula>
    </cfRule>
    <cfRule type="cellIs" dxfId="61" priority="101" operator="equal">
      <formula>"MODERADA"</formula>
    </cfRule>
    <cfRule type="cellIs" dxfId="60" priority="102" operator="equal">
      <formula>"BAJA"</formula>
    </cfRule>
  </conditionalFormatting>
  <conditionalFormatting sqref="R25">
    <cfRule type="cellIs" dxfId="59" priority="95" operator="equal">
      <formula>"EXTREMA"</formula>
    </cfRule>
    <cfRule type="cellIs" dxfId="58" priority="96" operator="equal">
      <formula>"ALTA"</formula>
    </cfRule>
    <cfRule type="cellIs" dxfId="57" priority="97" operator="equal">
      <formula>"MODERADA"</formula>
    </cfRule>
    <cfRule type="cellIs" dxfId="56" priority="98" operator="equal">
      <formula>"BAJA"</formula>
    </cfRule>
  </conditionalFormatting>
  <conditionalFormatting sqref="R28">
    <cfRule type="cellIs" dxfId="55" priority="91" operator="equal">
      <formula>"EXTREMA"</formula>
    </cfRule>
    <cfRule type="cellIs" dxfId="54" priority="92" operator="equal">
      <formula>"ALTA"</formula>
    </cfRule>
    <cfRule type="cellIs" dxfId="53" priority="93" operator="equal">
      <formula>"MODERADA"</formula>
    </cfRule>
    <cfRule type="cellIs" dxfId="52" priority="94" operator="equal">
      <formula>"BAJA"</formula>
    </cfRule>
  </conditionalFormatting>
  <conditionalFormatting sqref="R49">
    <cfRule type="cellIs" dxfId="51" priority="75" operator="equal">
      <formula>"EXTREMA"</formula>
    </cfRule>
    <cfRule type="cellIs" dxfId="50" priority="76" operator="equal">
      <formula>"ALTA"</formula>
    </cfRule>
    <cfRule type="cellIs" dxfId="49" priority="77" operator="equal">
      <formula>"MODERADA"</formula>
    </cfRule>
    <cfRule type="cellIs" dxfId="48" priority="78" operator="equal">
      <formula>"BAJA"</formula>
    </cfRule>
  </conditionalFormatting>
  <conditionalFormatting sqref="AT49">
    <cfRule type="cellIs" dxfId="47" priority="71" operator="equal">
      <formula>"extrema"</formula>
    </cfRule>
    <cfRule type="cellIs" dxfId="46" priority="72" operator="equal">
      <formula>"Alta"</formula>
    </cfRule>
    <cfRule type="cellIs" dxfId="45" priority="73" operator="equal">
      <formula>"MODERADA"</formula>
    </cfRule>
    <cfRule type="cellIs" dxfId="44" priority="74" operator="equal">
      <formula>"BAJA"</formula>
    </cfRule>
  </conditionalFormatting>
  <conditionalFormatting sqref="R46">
    <cfRule type="cellIs" dxfId="43" priority="63" operator="equal">
      <formula>"EXTREMA"</formula>
    </cfRule>
    <cfRule type="cellIs" dxfId="42" priority="64" operator="equal">
      <formula>"ALTA"</formula>
    </cfRule>
    <cfRule type="cellIs" dxfId="41" priority="65" operator="equal">
      <formula>"MODERADA"</formula>
    </cfRule>
    <cfRule type="cellIs" dxfId="40" priority="66" operator="equal">
      <formula>"BAJA"</formula>
    </cfRule>
  </conditionalFormatting>
  <conditionalFormatting sqref="AT46">
    <cfRule type="cellIs" dxfId="39" priority="67" operator="equal">
      <formula>"extrema"</formula>
    </cfRule>
    <cfRule type="cellIs" dxfId="38" priority="68" operator="equal">
      <formula>"Alta"</formula>
    </cfRule>
    <cfRule type="cellIs" dxfId="37" priority="69" operator="equal">
      <formula>"MODERADA"</formula>
    </cfRule>
    <cfRule type="cellIs" dxfId="36" priority="70" operator="equal">
      <formula>"BAJA"</formula>
    </cfRule>
  </conditionalFormatting>
  <conditionalFormatting sqref="R34">
    <cfRule type="cellIs" dxfId="35" priority="52" operator="equal">
      <formula>"EXTREMA"</formula>
    </cfRule>
    <cfRule type="cellIs" dxfId="34" priority="53" operator="equal">
      <formula>"ALTA"</formula>
    </cfRule>
    <cfRule type="cellIs" dxfId="33" priority="54" operator="equal">
      <formula>"MODERADA"</formula>
    </cfRule>
    <cfRule type="cellIs" dxfId="32" priority="55" operator="equal">
      <formula>"BAJA"</formula>
    </cfRule>
  </conditionalFormatting>
  <conditionalFormatting sqref="AT34">
    <cfRule type="cellIs" dxfId="31" priority="56" operator="equal">
      <formula>"extrema"</formula>
    </cfRule>
    <cfRule type="cellIs" dxfId="30" priority="57" operator="equal">
      <formula>"Alta"</formula>
    </cfRule>
    <cfRule type="cellIs" dxfId="29" priority="58" operator="equal">
      <formula>"MODERADA"</formula>
    </cfRule>
    <cfRule type="cellIs" dxfId="28" priority="59" operator="equal">
      <formula>"BAJA"</formula>
    </cfRule>
  </conditionalFormatting>
  <conditionalFormatting sqref="R43">
    <cfRule type="cellIs" dxfId="27" priority="48" operator="equal">
      <formula>"EXTREMA"</formula>
    </cfRule>
    <cfRule type="cellIs" dxfId="26" priority="49" operator="equal">
      <formula>"ALTA"</formula>
    </cfRule>
    <cfRule type="cellIs" dxfId="25" priority="50" operator="equal">
      <formula>"MODERADA"</formula>
    </cfRule>
    <cfRule type="cellIs" dxfId="24" priority="51" operator="equal">
      <formula>"BAJA"</formula>
    </cfRule>
  </conditionalFormatting>
  <conditionalFormatting sqref="AT48">
    <cfRule type="cellIs" dxfId="23" priority="26" operator="equal">
      <formula>"extrema"</formula>
    </cfRule>
    <cfRule type="cellIs" dxfId="22" priority="27" operator="equal">
      <formula>"Alta"</formula>
    </cfRule>
    <cfRule type="cellIs" dxfId="21" priority="28" operator="equal">
      <formula>"MODERADA"</formula>
    </cfRule>
    <cfRule type="cellIs" dxfId="20" priority="29" operator="equal">
      <formula>"BAJA"</formula>
    </cfRule>
  </conditionalFormatting>
  <conditionalFormatting sqref="R48">
    <cfRule type="cellIs" dxfId="19" priority="22" operator="equal">
      <formula>"EXTREMA"</formula>
    </cfRule>
    <cfRule type="cellIs" dxfId="18" priority="23" operator="equal">
      <formula>"ALTA"</formula>
    </cfRule>
    <cfRule type="cellIs" dxfId="17" priority="24" operator="equal">
      <formula>"MODERADA"</formula>
    </cfRule>
    <cfRule type="cellIs" dxfId="16" priority="25" operator="equal">
      <formula>"BAJA"</formula>
    </cfRule>
  </conditionalFormatting>
  <conditionalFormatting sqref="BD5:BD73 BL33:BL73">
    <cfRule type="cellIs" dxfId="15" priority="18" operator="equal">
      <formula>"NO EFECTIVO"</formula>
    </cfRule>
  </conditionalFormatting>
  <conditionalFormatting sqref="BD5:BD73 BL33:BL73">
    <cfRule type="cellIs" dxfId="14" priority="17" operator="equal">
      <formula>"EFECTIVO"</formula>
    </cfRule>
  </conditionalFormatting>
  <conditionalFormatting sqref="BL5:BL31">
    <cfRule type="cellIs" dxfId="13" priority="16" operator="equal">
      <formula>"NO EFECTIVO"</formula>
    </cfRule>
  </conditionalFormatting>
  <conditionalFormatting sqref="BL5:BL31">
    <cfRule type="cellIs" dxfId="12" priority="15" operator="equal">
      <formula>"EFECTIVO"</formula>
    </cfRule>
  </conditionalFormatting>
  <conditionalFormatting sqref="R54">
    <cfRule type="cellIs" dxfId="11" priority="11" operator="equal">
      <formula>"EXTREMA"</formula>
    </cfRule>
    <cfRule type="cellIs" dxfId="10" priority="12" operator="equal">
      <formula>"ALTA"</formula>
    </cfRule>
    <cfRule type="cellIs" dxfId="9" priority="13" operator="equal">
      <formula>"MODERADA"</formula>
    </cfRule>
    <cfRule type="cellIs" dxfId="8" priority="14" operator="equal">
      <formula>"BAJA"</formula>
    </cfRule>
  </conditionalFormatting>
  <conditionalFormatting sqref="AT54">
    <cfRule type="cellIs" dxfId="7" priority="7" operator="equal">
      <formula>"extrema"</formula>
    </cfRule>
    <cfRule type="cellIs" dxfId="6" priority="8" operator="equal">
      <formula>"Alta"</formula>
    </cfRule>
    <cfRule type="cellIs" dxfId="5" priority="9" operator="equal">
      <formula>"MODERADA"</formula>
    </cfRule>
    <cfRule type="cellIs" dxfId="4" priority="10" operator="equal">
      <formula>"BAJA"</formula>
    </cfRule>
  </conditionalFormatting>
  <conditionalFormatting sqref="BL32">
    <cfRule type="cellIs" dxfId="3" priority="4" operator="equal">
      <formula>"NO EFECTIVO"</formula>
    </cfRule>
  </conditionalFormatting>
  <conditionalFormatting sqref="BL32">
    <cfRule type="cellIs" dxfId="2" priority="3" operator="equal">
      <formula>"EFECTIVO"</formula>
    </cfRule>
  </conditionalFormatting>
  <conditionalFormatting sqref="BL5:BL73">
    <cfRule type="cellIs" dxfId="1" priority="2" operator="equal">
      <formula>"N.A"</formula>
    </cfRule>
  </conditionalFormatting>
  <conditionalFormatting sqref="BL5:BL72">
    <cfRule type="cellIs" dxfId="0" priority="1" operator="equal">
      <formula>"NO EJECUTADO"</formula>
    </cfRule>
  </conditionalFormatting>
  <dataValidations count="2">
    <dataValidation type="list" allowBlank="1" showInputMessage="1" showErrorMessage="1" sqref="AD67:AD68 Z71 AF5:AF6 X36 Z5:Z6 AD5:AD6 X5:X6 Z28:Z29 X28:X29 AH28:AH29 AF28:AF29 AD28:AD29 AH36 AF36 Z36 AD36 AH5:AH6 Z8:Z10 AF8:AF10 AD8:AD10 X8:X10 AH8:AH10 Z23:Z26 X23:X26 AF23:AF26 AD23:AD26 AH23:AH26 AD31:AD34 AF31:AF34 Z31:Z34 X31:X34 AH31:AH34 AH39:AH40 X39:X40 AD39:AD40 AF39:AF40 Z39:Z40 AF14:AF19 AD14:AD19 X14:X20 AH14:AH19 Z14:Z20 Z57 X57 AF57 AD57 AH57 Z43:Z49 AH43:AH49 AH71:AH73 AD43:AD49 AD71:AD73 X43:X49 X71:X73 AF43:AF49 AF71:AF73 AH51:AH52 AH59:AH68 AD51:AD52 AD59:AD64 AF51:AF52 AF59:AF68 X51:X52 X59:X68 Z51:Z52 Z59:Z68 Z54:Z55 X54:X55 AH54:AH55 AD54:AD55 AF54:AF55">
      <formula1>"SI,NO"</formula1>
    </dataValidation>
    <dataValidation type="list" allowBlank="1" showInputMessage="1" showErrorMessage="1" promptTitle="Descripción del Control" prompt="Marque con &quot;X&quot; en la casilla correspondiente_x000a_" sqref="AB5:AC6 AB36:AC36 AC71:AC73 AD65:AD66 AC65:AC68 AB39 AB57:AC57 AC52 AB8:AC10 AC19:AC20 AB51:AC51 AB23:AC32 AB34:AC34 AC45 AC39:AC40 AB14:AC18 AB59:AC64 AB44:AC44 AB46:AC49 AB54:AC55">
      <formula1>"X"</formula1>
    </dataValidation>
  </dataValidations>
  <printOptions horizontalCentered="1"/>
  <pageMargins left="0.31496062992125984" right="0.23622047244094491" top="0.47244094488188981" bottom="0.47244094488188981" header="0.31496062992125984" footer="0.31496062992125984"/>
  <pageSetup paperSize="14" scale="50" fitToHeight="19" orientation="landscape" horizontalDpi="4294967295" verticalDpi="4294967295" r:id="rId1"/>
  <rowBreaks count="11" manualBreakCount="11">
    <brk id="58" max="57" man="1"/>
    <brk id="21" max="57" man="1"/>
    <brk id="5" max="57" man="1"/>
    <brk id="62" max="57" man="1"/>
    <brk id="18" max="57" man="1"/>
    <brk id="11" max="57" man="1"/>
    <brk id="28" max="57" man="1"/>
    <brk id="69" max="57" man="1"/>
    <brk id="48" max="57" man="1"/>
    <brk id="33" max="57" man="1"/>
    <brk id="73" max="82" man="1"/>
  </rowBreaks>
  <drawing r:id="rId2"/>
  <legacyDrawing r:id="rId3"/>
  <extLst>
    <ext xmlns:x14="http://schemas.microsoft.com/office/spreadsheetml/2009/9/main" uri="{CCE6A557-97BC-4b89-ADB6-D9C93CAAB3DF}">
      <x14:dataValidations xmlns:xm="http://schemas.microsoft.com/office/excel/2006/main" count="29">
        <x14:dataValidation type="list" allowBlank="1" showInputMessage="1" showErrorMessage="1">
          <x14:formula1>
            <xm:f>[20]BASE!#REF!</xm:f>
          </x14:formula1>
          <xm:sqref>N57 AP57 L57 AN57 J57 B57 V57:W57</xm:sqref>
        </x14:dataValidation>
        <x14:dataValidation type="list" allowBlank="1" showInputMessage="1" showErrorMessage="1">
          <x14:formula1>
            <xm:f>[1]BASE!#REF!</xm:f>
          </x14:formula1>
          <xm:sqref>AP34:AP38 AN54 AP54 L46 AN46 N46 J46 AP46 V46 W46:W47</xm:sqref>
        </x14:dataValidation>
        <x14:dataValidation type="list" allowBlank="1" showInputMessage="1" showErrorMessage="1">
          <x14:formula1>
            <xm:f>[2]BASE!#REF!</xm:f>
          </x14:formula1>
          <xm:sqref>W55</xm:sqref>
        </x14:dataValidation>
        <x14:dataValidation type="list" allowBlank="1" showInputMessage="1" showErrorMessage="1">
          <x14:formula1>
            <xm:f>[19]BASE!#REF!</xm:f>
          </x14:formula1>
          <xm:sqref>B54 N54 L54 J54</xm:sqref>
        </x14:dataValidation>
        <x14:dataValidation type="list" allowBlank="1" showInputMessage="1" showErrorMessage="1">
          <x14:formula1>
            <xm:f>[3]BASE!#REF!</xm:f>
          </x14:formula1>
          <xm:sqref>V61:W61</xm:sqref>
        </x14:dataValidation>
        <x14:dataValidation type="list" allowBlank="1" showInputMessage="1" showErrorMessage="1">
          <x14:formula1>
            <xm:f>[21]BASE!#REF!</xm:f>
          </x14:formula1>
          <xm:sqref>V59:W60 N59:N60 AN59:AN60 AP60</xm:sqref>
        </x14:dataValidation>
        <x14:dataValidation type="list" allowBlank="1" showInputMessage="1" showErrorMessage="1">
          <x14:formula1>
            <xm:f>[18]BASE!#REF!</xm:f>
          </x14:formula1>
          <xm:sqref>B44:B45 N44:N45 V44:W45 AP44:AP45 L44:L45 AN44:AN45 J44:J45</xm:sqref>
        </x14:dataValidation>
        <x14:dataValidation type="list" allowBlank="1" showInputMessage="1" showErrorMessage="1">
          <x14:formula1>
            <xm:f>[6]BASE!#REF!</xm:f>
          </x14:formula1>
          <xm:sqref>V65 W65:W68 V71:W73 V67 N51 AP51 L51 AN51 J51 B51 V51:W52</xm:sqref>
        </x14:dataValidation>
        <x14:dataValidation type="list" allowBlank="1" showInputMessage="1" showErrorMessage="1">
          <x14:formula1>
            <xm:f>[7]BASE!#REF!</xm:f>
          </x14:formula1>
          <xm:sqref>N5 W14 N8 AP8 L5 AN5 L8 AN8 J5 B5 V5:W6 V8:W9</xm:sqref>
        </x14:dataValidation>
        <x14:dataValidation type="list" allowBlank="1" showInputMessage="1" showErrorMessage="1">
          <x14:formula1>
            <xm:f>Hoja2!$A$56:$A$58</xm:f>
          </x14:formula1>
          <xm:sqref>AP5:AP7</xm:sqref>
        </x14:dataValidation>
        <x14:dataValidation type="list" allowBlank="1" showInputMessage="1" showErrorMessage="1">
          <x14:formula1>
            <xm:f>Hoja2!$A$91:$A$92</xm:f>
          </x14:formula1>
          <xm:sqref>V70 V66 V68</xm:sqref>
        </x14:dataValidation>
        <x14:dataValidation type="list" allowBlank="1" showInputMessage="1" showErrorMessage="1">
          <x14:formula1>
            <xm:f>[8]BASE!#REF!</xm:f>
          </x14:formula1>
          <xm:sqref>B62:B63 N62:N63 AP62:AP63 L62:L63 AN62:AN63 J62:J63 V62:W64 V20 W54</xm:sqref>
        </x14:dataValidation>
        <x14:dataValidation type="list" allowBlank="1" showInputMessage="1" showErrorMessage="1">
          <x14:formula1>
            <xm:f>[10]BASE!#REF!</xm:f>
          </x14:formula1>
          <xm:sqref>B16 AP16 N16:N17 N19 AP19 AN16:AN17 L16:L17 L19 AN19 J16:J17 J19 V16:W19</xm:sqref>
        </x14:dataValidation>
        <x14:dataValidation type="list" allowBlank="1" showInputMessage="1" showErrorMessage="1">
          <x14:formula1>
            <xm:f>[12]BASE!#REF!</xm:f>
          </x14:formula1>
          <xm:sqref>L10 J10 B10 V10:W10 N10</xm:sqref>
        </x14:dataValidation>
        <x14:dataValidation type="list" allowBlank="1" showInputMessage="1" showErrorMessage="1">
          <x14:formula1>
            <xm:f>BASE!$A$143:$A$159</xm:f>
          </x14:formula1>
          <xm:sqref>B65</xm:sqref>
        </x14:dataValidation>
        <x14:dataValidation type="list" allowBlank="1" showInputMessage="1" showErrorMessage="1">
          <x14:formula1>
            <xm:f>[15]BASE!#REF!</xm:f>
          </x14:formula1>
          <xm:sqref>V14:V15 L14:L15 AN14:AN15 J14:J15 AP15 W15 B14 N14:N15</xm:sqref>
        </x14:dataValidation>
        <x14:dataValidation type="list" allowBlank="1" showInputMessage="1" showErrorMessage="1">
          <x14:formula1>
            <xm:f>BASE!$A$56:$A$58</xm:f>
          </x14:formula1>
          <xm:sqref>AP59 AP10 AP14</xm:sqref>
        </x14:dataValidation>
        <x14:dataValidation type="list" allowBlank="1" showInputMessage="1" showErrorMessage="1">
          <x14:formula1>
            <xm:f>[22]BASE!#REF!</xm:f>
          </x14:formula1>
          <xm:sqref>W23 AP20 AP24</xm:sqref>
        </x14:dataValidation>
        <x14:dataValidation type="list" allowBlank="1" showInputMessage="1" showErrorMessage="1">
          <x14:formula1>
            <xm:f>[5]BASE!#REF!</xm:f>
          </x14:formula1>
          <xm:sqref>S20 S23:S24 AP23 J23:J24 J20 N23:N24 N20 L23:L24 L20 V23:V24 AN23:AN24 AN20 W24</xm:sqref>
        </x14:dataValidation>
        <x14:dataValidation type="list" allowBlank="1" showInputMessage="1" showErrorMessage="1">
          <x14:formula1>
            <xm:f>'[23]BASE (2)'!#REF!</xm:f>
          </x14:formula1>
          <xm:sqref>V33:W33 V31:W31 L43 V43:W43 AN43 N43 J43 L31:L33 AP43</xm:sqref>
        </x14:dataValidation>
        <x14:dataValidation type="list" allowBlank="1" showInputMessage="1" showErrorMessage="1">
          <x14:formula1>
            <xm:f>[9]BASE!#REF!</xm:f>
          </x14:formula1>
          <xm:sqref>AN31 N31 AP31 J31</xm:sqref>
        </x14:dataValidation>
        <x14:dataValidation type="list" allowBlank="1" showInputMessage="1" showErrorMessage="1">
          <x14:formula1>
            <xm:f>'[24]BASE (2)'!#REF!</xm:f>
          </x14:formula1>
          <xm:sqref>L39 V32:W32</xm:sqref>
        </x14:dataValidation>
        <x14:dataValidation type="list" allowBlank="1" showInputMessage="1" showErrorMessage="1">
          <x14:formula1>
            <xm:f>[11]BASE!#REF!</xm:f>
          </x14:formula1>
          <xm:sqref>N39 AP39 V39:W40 AN39 J39</xm:sqref>
        </x14:dataValidation>
        <x14:dataValidation type="list" allowBlank="1" showInputMessage="1" showErrorMessage="1">
          <x14:formula1>
            <xm:f>BASE!$B$62:$B$66</xm:f>
          </x14:formula1>
          <xm:sqref>AN10</xm:sqref>
        </x14:dataValidation>
        <x14:dataValidation type="list" allowBlank="1" showInputMessage="1" showErrorMessage="1">
          <x14:formula1>
            <xm:f>[25]BASE!#REF!</xm:f>
          </x14:formula1>
          <xm:sqref>AP25:AP30 L25:L30 AN25:AN30 N25:N30</xm:sqref>
        </x14:dataValidation>
        <x14:dataValidation type="list" allowBlank="1" showInputMessage="1" showErrorMessage="1">
          <x14:formula1>
            <xm:f>[13]BASE!#REF!</xm:f>
          </x14:formula1>
          <xm:sqref>J25 V28:W29 V25:W26</xm:sqref>
        </x14:dataValidation>
        <x14:dataValidation type="list" allowBlank="1" showInputMessage="1" showErrorMessage="1">
          <x14:formula1>
            <xm:f>[17]BASE!#REF!</xm:f>
          </x14:formula1>
          <xm:sqref>N34 L34 V34:W34 J34 V36:W36</xm:sqref>
        </x14:dataValidation>
        <x14:dataValidation type="list" allowBlank="1" showInputMessage="1" showErrorMessage="1">
          <x14:formula1>
            <xm:f>BASE!$A$48:$A$52</xm:f>
          </x14:formula1>
          <xm:sqref>AN34:AN38</xm:sqref>
        </x14:dataValidation>
        <x14:dataValidation type="list" allowBlank="1" showInputMessage="1" showErrorMessage="1">
          <x14:formula1>
            <xm:f>[16]BASE!#REF!</xm:f>
          </x14:formula1>
          <xm:sqref>N48:N49 B48 J48 AN48:AN49 L48:L49 AP48:AP49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topLeftCell="A88" workbookViewId="0">
      <selection activeCell="C6" sqref="C6"/>
    </sheetView>
  </sheetViews>
  <sheetFormatPr baseColWidth="10" defaultRowHeight="15" x14ac:dyDescent="0.25"/>
  <cols>
    <col min="1" max="1" width="55.42578125" customWidth="1"/>
    <col min="2" max="2" width="24.7109375" customWidth="1"/>
    <col min="3" max="3" width="37.42578125" customWidth="1"/>
    <col min="4" max="4" width="22.140625" customWidth="1"/>
    <col min="5" max="5" width="23.7109375" customWidth="1"/>
    <col min="6" max="6" width="22.5703125" customWidth="1"/>
    <col min="7" max="7" width="15.42578125" customWidth="1"/>
    <col min="8" max="8" width="25.28515625" customWidth="1"/>
    <col min="9" max="9" width="25.5703125" customWidth="1"/>
    <col min="10" max="10" width="32.7109375" customWidth="1"/>
    <col min="12" max="12" width="11.42578125" style="25"/>
  </cols>
  <sheetData>
    <row r="1" spans="1:12" ht="15.75" thickBot="1" x14ac:dyDescent="0.3">
      <c r="A1" s="1221" t="s">
        <v>8</v>
      </c>
      <c r="B1" s="1222"/>
      <c r="C1" s="107"/>
    </row>
    <row r="2" spans="1:12" ht="60" x14ac:dyDescent="0.25">
      <c r="A2" s="1223" t="s">
        <v>9</v>
      </c>
      <c r="B2" s="102" t="s">
        <v>10</v>
      </c>
      <c r="C2" s="100"/>
      <c r="K2" s="25"/>
      <c r="L2"/>
    </row>
    <row r="3" spans="1:12" ht="30" x14ac:dyDescent="0.25">
      <c r="A3" s="1224"/>
      <c r="B3" s="103" t="s">
        <v>11</v>
      </c>
      <c r="C3" s="100"/>
      <c r="K3" s="25"/>
      <c r="L3"/>
    </row>
    <row r="4" spans="1:12" ht="30" x14ac:dyDescent="0.25">
      <c r="A4" s="1225" t="s">
        <v>12</v>
      </c>
      <c r="B4" s="505" t="s">
        <v>13</v>
      </c>
      <c r="C4" s="100"/>
      <c r="K4" s="25"/>
      <c r="L4"/>
    </row>
    <row r="5" spans="1:12" x14ac:dyDescent="0.25">
      <c r="A5" s="1224"/>
      <c r="B5" s="98" t="s">
        <v>14</v>
      </c>
      <c r="C5" s="101"/>
      <c r="K5" s="25"/>
      <c r="L5"/>
    </row>
    <row r="6" spans="1:12" x14ac:dyDescent="0.25">
      <c r="A6" s="1225" t="s">
        <v>15</v>
      </c>
      <c r="B6" s="103" t="s">
        <v>16</v>
      </c>
      <c r="C6" s="3"/>
      <c r="K6" s="25"/>
      <c r="L6"/>
    </row>
    <row r="7" spans="1:12" ht="45" x14ac:dyDescent="0.25">
      <c r="A7" s="1224"/>
      <c r="B7" s="103" t="s">
        <v>17</v>
      </c>
      <c r="C7" s="100"/>
      <c r="K7" s="25"/>
      <c r="L7"/>
    </row>
    <row r="8" spans="1:12" x14ac:dyDescent="0.25">
      <c r="A8" s="99" t="s">
        <v>18</v>
      </c>
      <c r="B8" s="98" t="s">
        <v>19</v>
      </c>
      <c r="C8" s="100"/>
      <c r="K8" s="25"/>
      <c r="L8"/>
    </row>
    <row r="9" spans="1:12" x14ac:dyDescent="0.25">
      <c r="A9" s="1226" t="s">
        <v>20</v>
      </c>
      <c r="B9" s="104" t="s">
        <v>21</v>
      </c>
      <c r="C9" s="5"/>
      <c r="K9" s="25"/>
      <c r="L9"/>
    </row>
    <row r="10" spans="1:12" x14ac:dyDescent="0.25">
      <c r="A10" s="1227"/>
      <c r="B10" s="104" t="s">
        <v>22</v>
      </c>
      <c r="C10" s="3"/>
      <c r="K10" s="25"/>
      <c r="L10"/>
    </row>
    <row r="11" spans="1:12" x14ac:dyDescent="0.25">
      <c r="A11" s="1228"/>
      <c r="B11" s="104" t="s">
        <v>23</v>
      </c>
      <c r="C11" s="3"/>
      <c r="K11" s="25"/>
      <c r="L11"/>
    </row>
    <row r="12" spans="1:12" x14ac:dyDescent="0.25">
      <c r="A12" s="1225" t="s">
        <v>24</v>
      </c>
      <c r="B12" s="105"/>
      <c r="C12" s="5"/>
      <c r="K12" s="25"/>
      <c r="L12"/>
    </row>
    <row r="13" spans="1:12" x14ac:dyDescent="0.25">
      <c r="A13" s="1224"/>
      <c r="B13" s="105"/>
      <c r="C13" s="100"/>
      <c r="K13" s="25"/>
      <c r="L13"/>
    </row>
    <row r="14" spans="1:12" x14ac:dyDescent="0.25">
      <c r="A14" s="1229" t="s">
        <v>25</v>
      </c>
      <c r="B14" s="105"/>
      <c r="C14" s="5"/>
      <c r="K14" s="25"/>
      <c r="L14"/>
    </row>
    <row r="15" spans="1:12" ht="15.75" thickBot="1" x14ac:dyDescent="0.3">
      <c r="A15" s="1230"/>
      <c r="B15" s="106"/>
      <c r="C15" s="100"/>
      <c r="K15" s="25"/>
      <c r="L15"/>
    </row>
    <row r="16" spans="1:12" x14ac:dyDescent="0.25">
      <c r="A16" s="3"/>
      <c r="B16" s="3"/>
      <c r="C16" s="4"/>
    </row>
    <row r="17" spans="1:12" ht="15.75" thickBot="1" x14ac:dyDescent="0.3"/>
    <row r="18" spans="1:12" ht="15.75" thickBot="1" x14ac:dyDescent="0.3">
      <c r="A18" s="1221" t="s">
        <v>26</v>
      </c>
      <c r="B18" s="1222"/>
      <c r="C18" s="107"/>
    </row>
    <row r="19" spans="1:12" x14ac:dyDescent="0.25">
      <c r="A19" s="1224" t="s">
        <v>27</v>
      </c>
      <c r="B19" s="115" t="s">
        <v>28</v>
      </c>
      <c r="C19" s="108"/>
      <c r="K19" s="25"/>
      <c r="L19"/>
    </row>
    <row r="20" spans="1:12" x14ac:dyDescent="0.25">
      <c r="A20" s="1229"/>
      <c r="B20" s="103" t="s">
        <v>29</v>
      </c>
      <c r="C20" s="109"/>
      <c r="K20" s="25"/>
      <c r="L20"/>
    </row>
    <row r="21" spans="1:12" x14ac:dyDescent="0.25">
      <c r="A21" s="112" t="s">
        <v>30</v>
      </c>
      <c r="B21" s="103" t="s">
        <v>31</v>
      </c>
      <c r="C21" s="108"/>
      <c r="K21" s="25"/>
      <c r="L21"/>
    </row>
    <row r="22" spans="1:12" ht="45" x14ac:dyDescent="0.25">
      <c r="A22" s="1231" t="s">
        <v>32</v>
      </c>
      <c r="B22" s="103" t="s">
        <v>33</v>
      </c>
      <c r="C22" s="108"/>
      <c r="K22" s="25"/>
      <c r="L22"/>
    </row>
    <row r="23" spans="1:12" ht="30" x14ac:dyDescent="0.25">
      <c r="A23" s="1232"/>
      <c r="B23" s="103" t="s">
        <v>34</v>
      </c>
      <c r="C23" s="110"/>
      <c r="K23" s="25"/>
      <c r="L23"/>
    </row>
    <row r="24" spans="1:12" x14ac:dyDescent="0.25">
      <c r="A24" s="1232"/>
      <c r="B24" s="103" t="s">
        <v>35</v>
      </c>
      <c r="C24" s="110"/>
      <c r="K24" s="25"/>
      <c r="L24"/>
    </row>
    <row r="25" spans="1:12" ht="30" x14ac:dyDescent="0.25">
      <c r="A25" s="1232"/>
      <c r="B25" s="113" t="s">
        <v>36</v>
      </c>
      <c r="C25" s="110"/>
      <c r="K25" s="25"/>
      <c r="L25"/>
    </row>
    <row r="26" spans="1:12" ht="45" x14ac:dyDescent="0.25">
      <c r="A26" s="1233"/>
      <c r="B26" s="113" t="s">
        <v>37</v>
      </c>
      <c r="C26" s="110"/>
      <c r="K26" s="25"/>
      <c r="L26"/>
    </row>
    <row r="27" spans="1:12" ht="30" x14ac:dyDescent="0.25">
      <c r="A27" s="1229" t="s">
        <v>38</v>
      </c>
      <c r="B27" s="103" t="s">
        <v>39</v>
      </c>
      <c r="C27" s="111"/>
      <c r="K27" s="25"/>
      <c r="L27"/>
    </row>
    <row r="28" spans="1:12" ht="30.75" thickBot="1" x14ac:dyDescent="0.3">
      <c r="A28" s="1230"/>
      <c r="B28" s="114" t="s">
        <v>40</v>
      </c>
      <c r="C28" s="108"/>
      <c r="K28" s="25"/>
      <c r="L28"/>
    </row>
    <row r="29" spans="1:12" s="5" customFormat="1" x14ac:dyDescent="0.25">
      <c r="L29" s="12"/>
    </row>
    <row r="30" spans="1:12" x14ac:dyDescent="0.25">
      <c r="A30" s="6" t="s">
        <v>2</v>
      </c>
      <c r="B30" s="70"/>
    </row>
    <row r="31" spans="1:12" x14ac:dyDescent="0.25">
      <c r="A31" s="7" t="s">
        <v>7</v>
      </c>
      <c r="B31" s="71"/>
    </row>
    <row r="32" spans="1:12" x14ac:dyDescent="0.25">
      <c r="A32" s="7" t="s">
        <v>3</v>
      </c>
      <c r="B32" s="71"/>
    </row>
    <row r="33" spans="1:13" x14ac:dyDescent="0.25">
      <c r="A33" s="7" t="s">
        <v>4</v>
      </c>
      <c r="B33" s="71"/>
    </row>
    <row r="34" spans="1:13" x14ac:dyDescent="0.25">
      <c r="A34" s="7" t="s">
        <v>5</v>
      </c>
      <c r="B34" s="71"/>
    </row>
    <row r="35" spans="1:13" x14ac:dyDescent="0.25">
      <c r="A35" s="7" t="s">
        <v>6</v>
      </c>
      <c r="B35" s="71"/>
    </row>
    <row r="36" spans="1:13" x14ac:dyDescent="0.25">
      <c r="A36" s="7" t="s">
        <v>38</v>
      </c>
      <c r="B36" s="71"/>
    </row>
    <row r="37" spans="1:13" x14ac:dyDescent="0.25">
      <c r="A37" s="116" t="s">
        <v>41</v>
      </c>
      <c r="B37" s="117" t="s">
        <v>203</v>
      </c>
    </row>
    <row r="38" spans="1:13" x14ac:dyDescent="0.25">
      <c r="B38" s="117" t="s">
        <v>41</v>
      </c>
    </row>
    <row r="39" spans="1:13" x14ac:dyDescent="0.25">
      <c r="A39" s="6" t="s">
        <v>42</v>
      </c>
      <c r="B39" s="70"/>
    </row>
    <row r="40" spans="1:13" x14ac:dyDescent="0.25">
      <c r="A40" s="1" t="s">
        <v>43</v>
      </c>
      <c r="B40" s="27"/>
    </row>
    <row r="41" spans="1:13" x14ac:dyDescent="0.25">
      <c r="A41" s="1" t="s">
        <v>44</v>
      </c>
      <c r="B41" s="27"/>
    </row>
    <row r="42" spans="1:13" x14ac:dyDescent="0.25">
      <c r="A42" s="1" t="s">
        <v>45</v>
      </c>
      <c r="B42" s="27"/>
    </row>
    <row r="43" spans="1:13" x14ac:dyDescent="0.25">
      <c r="A43" s="1" t="s">
        <v>4</v>
      </c>
      <c r="B43" s="27"/>
    </row>
    <row r="44" spans="1:13" x14ac:dyDescent="0.25">
      <c r="A44" s="1" t="s">
        <v>46</v>
      </c>
      <c r="B44" s="27"/>
    </row>
    <row r="45" spans="1:13" ht="15.75" thickBot="1" x14ac:dyDescent="0.3"/>
    <row r="46" spans="1:13" ht="35.25" customHeight="1" x14ac:dyDescent="0.25">
      <c r="A46" s="1218" t="s">
        <v>149</v>
      </c>
      <c r="B46" s="1219"/>
      <c r="C46" s="1219"/>
      <c r="D46" s="1220"/>
      <c r="H46" s="40"/>
      <c r="I46" s="33"/>
      <c r="J46" s="33"/>
      <c r="K46" s="33"/>
      <c r="L46" s="40"/>
      <c r="M46" s="41"/>
    </row>
    <row r="47" spans="1:13" ht="15.75" thickBot="1" x14ac:dyDescent="0.3">
      <c r="A47" s="55" t="s">
        <v>124</v>
      </c>
      <c r="B47" s="56" t="s">
        <v>125</v>
      </c>
      <c r="C47" s="56" t="s">
        <v>126</v>
      </c>
      <c r="D47" s="57" t="s">
        <v>127</v>
      </c>
      <c r="H47" s="40"/>
      <c r="I47" s="33"/>
      <c r="J47" s="33"/>
      <c r="K47" s="33"/>
      <c r="L47" s="40"/>
      <c r="M47" s="41"/>
    </row>
    <row r="48" spans="1:13" ht="30" x14ac:dyDescent="0.25">
      <c r="A48" s="51">
        <v>1</v>
      </c>
      <c r="B48" s="52" t="s">
        <v>128</v>
      </c>
      <c r="C48" s="53" t="s">
        <v>129</v>
      </c>
      <c r="D48" s="54" t="s">
        <v>130</v>
      </c>
    </row>
    <row r="49" spans="1:5" ht="30" x14ac:dyDescent="0.25">
      <c r="A49" s="44">
        <v>2</v>
      </c>
      <c r="B49" s="42" t="s">
        <v>96</v>
      </c>
      <c r="C49" s="43" t="s">
        <v>131</v>
      </c>
      <c r="D49" s="45" t="s">
        <v>132</v>
      </c>
    </row>
    <row r="50" spans="1:5" ht="30" x14ac:dyDescent="0.25">
      <c r="A50" s="44">
        <v>3</v>
      </c>
      <c r="B50" s="42" t="s">
        <v>98</v>
      </c>
      <c r="C50" s="43" t="s">
        <v>133</v>
      </c>
      <c r="D50" s="45" t="s">
        <v>134</v>
      </c>
    </row>
    <row r="51" spans="1:5" ht="45" x14ac:dyDescent="0.25">
      <c r="A51" s="44">
        <v>4</v>
      </c>
      <c r="B51" s="42" t="s">
        <v>135</v>
      </c>
      <c r="C51" s="43" t="s">
        <v>136</v>
      </c>
      <c r="D51" s="46" t="s">
        <v>137</v>
      </c>
    </row>
    <row r="52" spans="1:5" ht="45.75" thickBot="1" x14ac:dyDescent="0.3">
      <c r="A52" s="47">
        <v>5</v>
      </c>
      <c r="B52" s="48" t="s">
        <v>138</v>
      </c>
      <c r="C52" s="49" t="s">
        <v>139</v>
      </c>
      <c r="D52" s="50" t="s">
        <v>140</v>
      </c>
    </row>
    <row r="53" spans="1:5" ht="15.75" thickBot="1" x14ac:dyDescent="0.3"/>
    <row r="54" spans="1:5" ht="45" customHeight="1" x14ac:dyDescent="0.25">
      <c r="A54" s="1218" t="s">
        <v>141</v>
      </c>
      <c r="B54" s="1219"/>
      <c r="C54" s="1240"/>
      <c r="D54" s="1241"/>
    </row>
    <row r="55" spans="1:5" ht="15.75" thickBot="1" x14ac:dyDescent="0.3">
      <c r="A55" s="88" t="s">
        <v>124</v>
      </c>
      <c r="B55" s="95" t="s">
        <v>142</v>
      </c>
      <c r="C55" s="1242" t="s">
        <v>143</v>
      </c>
      <c r="D55" s="1243"/>
    </row>
    <row r="56" spans="1:5" ht="29.25" customHeight="1" x14ac:dyDescent="0.25">
      <c r="A56" s="89">
        <v>5</v>
      </c>
      <c r="B56" s="92" t="s">
        <v>144</v>
      </c>
      <c r="C56" s="1244" t="s">
        <v>145</v>
      </c>
      <c r="D56" s="1245"/>
    </row>
    <row r="57" spans="1:5" ht="36.75" customHeight="1" x14ac:dyDescent="0.25">
      <c r="A57" s="90">
        <v>10</v>
      </c>
      <c r="B57" s="93" t="s">
        <v>99</v>
      </c>
      <c r="C57" s="1246" t="s">
        <v>148</v>
      </c>
      <c r="D57" s="1247"/>
    </row>
    <row r="58" spans="1:5" ht="29.25" customHeight="1" thickBot="1" x14ac:dyDescent="0.3">
      <c r="A58" s="91">
        <v>20</v>
      </c>
      <c r="B58" s="94" t="s">
        <v>146</v>
      </c>
      <c r="C58" s="1248" t="s">
        <v>147</v>
      </c>
      <c r="D58" s="1249"/>
    </row>
    <row r="59" spans="1:5" ht="15.75" thickBot="1" x14ac:dyDescent="0.3"/>
    <row r="60" spans="1:5" x14ac:dyDescent="0.25">
      <c r="A60" s="1250" t="s">
        <v>172</v>
      </c>
      <c r="B60" s="1251"/>
      <c r="C60" s="1251"/>
      <c r="D60" s="1251"/>
      <c r="E60" s="1252"/>
    </row>
    <row r="61" spans="1:5" ht="15.75" thickBot="1" x14ac:dyDescent="0.3">
      <c r="A61" s="504" t="s">
        <v>173</v>
      </c>
      <c r="B61" s="504" t="s">
        <v>174</v>
      </c>
      <c r="C61" s="1234" t="s">
        <v>175</v>
      </c>
      <c r="D61" s="1234"/>
      <c r="E61" s="1235"/>
    </row>
    <row r="62" spans="1:5" ht="36.75" customHeight="1" x14ac:dyDescent="0.25">
      <c r="A62" s="84" t="s">
        <v>138</v>
      </c>
      <c r="B62" s="52">
        <v>5</v>
      </c>
      <c r="C62" s="80" t="s">
        <v>84</v>
      </c>
      <c r="D62" s="81" t="s">
        <v>176</v>
      </c>
      <c r="E62" s="82" t="s">
        <v>90</v>
      </c>
    </row>
    <row r="63" spans="1:5" ht="36.75" customHeight="1" x14ac:dyDescent="0.25">
      <c r="A63" s="85" t="s">
        <v>135</v>
      </c>
      <c r="B63" s="42">
        <v>4</v>
      </c>
      <c r="C63" s="72" t="s">
        <v>82</v>
      </c>
      <c r="D63" s="73" t="s">
        <v>177</v>
      </c>
      <c r="E63" s="75" t="s">
        <v>89</v>
      </c>
    </row>
    <row r="64" spans="1:5" ht="36.75" customHeight="1" x14ac:dyDescent="0.25">
      <c r="A64" s="85" t="s">
        <v>98</v>
      </c>
      <c r="B64" s="42">
        <v>3</v>
      </c>
      <c r="C64" s="72" t="s">
        <v>80</v>
      </c>
      <c r="D64" s="73" t="s">
        <v>178</v>
      </c>
      <c r="E64" s="75" t="s">
        <v>88</v>
      </c>
    </row>
    <row r="65" spans="1:10" ht="36.75" customHeight="1" x14ac:dyDescent="0.25">
      <c r="A65" s="85" t="s">
        <v>96</v>
      </c>
      <c r="B65" s="42">
        <v>2</v>
      </c>
      <c r="C65" s="74" t="s">
        <v>179</v>
      </c>
      <c r="D65" s="72" t="s">
        <v>82</v>
      </c>
      <c r="E65" s="76" t="s">
        <v>177</v>
      </c>
    </row>
    <row r="66" spans="1:10" ht="36.75" customHeight="1" x14ac:dyDescent="0.25">
      <c r="A66" s="85" t="s">
        <v>128</v>
      </c>
      <c r="B66" s="42">
        <v>1</v>
      </c>
      <c r="C66" s="74" t="s">
        <v>180</v>
      </c>
      <c r="D66" s="74" t="s">
        <v>179</v>
      </c>
      <c r="E66" s="77" t="s">
        <v>82</v>
      </c>
    </row>
    <row r="67" spans="1:10" x14ac:dyDescent="0.25">
      <c r="A67" s="1236" t="s">
        <v>181</v>
      </c>
      <c r="B67" s="1237"/>
      <c r="C67" s="86" t="s">
        <v>97</v>
      </c>
      <c r="D67" s="86" t="s">
        <v>99</v>
      </c>
      <c r="E67" s="87" t="s">
        <v>146</v>
      </c>
    </row>
    <row r="68" spans="1:10" ht="15.75" thickBot="1" x14ac:dyDescent="0.3">
      <c r="A68" s="1238" t="s">
        <v>174</v>
      </c>
      <c r="B68" s="1239"/>
      <c r="C68" s="78">
        <v>5</v>
      </c>
      <c r="D68" s="78">
        <v>10</v>
      </c>
      <c r="E68" s="79">
        <v>20</v>
      </c>
    </row>
    <row r="76" spans="1:10" ht="45" x14ac:dyDescent="0.25">
      <c r="H76" s="15" t="s">
        <v>69</v>
      </c>
      <c r="I76" s="15" t="s">
        <v>70</v>
      </c>
      <c r="J76" s="15" t="s">
        <v>71</v>
      </c>
    </row>
    <row r="77" spans="1:10" x14ac:dyDescent="0.25">
      <c r="H77" s="7" t="s">
        <v>72</v>
      </c>
      <c r="I77" s="7" t="s">
        <v>72</v>
      </c>
      <c r="J77" s="7" t="s">
        <v>72</v>
      </c>
    </row>
    <row r="78" spans="1:10" x14ac:dyDescent="0.25">
      <c r="H78" s="7" t="s">
        <v>73</v>
      </c>
      <c r="I78" s="7" t="s">
        <v>73</v>
      </c>
      <c r="J78" s="7" t="s">
        <v>73</v>
      </c>
    </row>
    <row r="79" spans="1:10" x14ac:dyDescent="0.25">
      <c r="A79" s="9" t="s">
        <v>47</v>
      </c>
      <c r="B79" s="58"/>
    </row>
    <row r="80" spans="1:10" x14ac:dyDescent="0.25">
      <c r="A80" s="8" t="s">
        <v>48</v>
      </c>
      <c r="B80" s="26"/>
    </row>
    <row r="81" spans="1:7" x14ac:dyDescent="0.25">
      <c r="A81" s="8" t="s">
        <v>49</v>
      </c>
      <c r="B81" s="26"/>
    </row>
    <row r="82" spans="1:7" x14ac:dyDescent="0.25">
      <c r="A82" s="8" t="s">
        <v>50</v>
      </c>
      <c r="B82" s="26"/>
    </row>
    <row r="83" spans="1:7" x14ac:dyDescent="0.25">
      <c r="A83" s="8" t="s">
        <v>51</v>
      </c>
      <c r="B83" s="26"/>
    </row>
    <row r="84" spans="1:7" x14ac:dyDescent="0.25">
      <c r="B84" s="37"/>
    </row>
    <row r="85" spans="1:7" x14ac:dyDescent="0.25">
      <c r="A85" s="9" t="s">
        <v>52</v>
      </c>
      <c r="B85" s="58"/>
    </row>
    <row r="86" spans="1:7" x14ac:dyDescent="0.25">
      <c r="A86" s="8" t="s">
        <v>53</v>
      </c>
      <c r="B86" s="26"/>
    </row>
    <row r="87" spans="1:7" x14ac:dyDescent="0.25">
      <c r="A87" s="8" t="s">
        <v>54</v>
      </c>
      <c r="B87" s="26"/>
    </row>
    <row r="88" spans="1:7" x14ac:dyDescent="0.25">
      <c r="A88" s="10" t="s">
        <v>55</v>
      </c>
      <c r="B88" s="28"/>
    </row>
    <row r="89" spans="1:7" ht="30" x14ac:dyDescent="0.25">
      <c r="E89" s="14" t="s">
        <v>66</v>
      </c>
      <c r="F89" s="13" t="s">
        <v>67</v>
      </c>
      <c r="G89" s="13" t="s">
        <v>68</v>
      </c>
    </row>
    <row r="90" spans="1:7" x14ac:dyDescent="0.25">
      <c r="A90" s="9" t="s">
        <v>56</v>
      </c>
      <c r="B90" s="9"/>
      <c r="C90" s="11" t="s">
        <v>57</v>
      </c>
      <c r="E90" s="7" t="s">
        <v>72</v>
      </c>
      <c r="F90" s="7" t="s">
        <v>72</v>
      </c>
      <c r="G90" s="7" t="s">
        <v>72</v>
      </c>
    </row>
    <row r="91" spans="1:7" x14ac:dyDescent="0.25">
      <c r="A91" s="7" t="s">
        <v>58</v>
      </c>
      <c r="B91" s="7"/>
      <c r="C91" s="7" t="s">
        <v>59</v>
      </c>
      <c r="E91" s="7" t="s">
        <v>73</v>
      </c>
      <c r="F91" s="7" t="s">
        <v>73</v>
      </c>
      <c r="G91" s="7" t="s">
        <v>73</v>
      </c>
    </row>
    <row r="92" spans="1:7" x14ac:dyDescent="0.25">
      <c r="A92" s="7" t="s">
        <v>60</v>
      </c>
      <c r="B92" s="7"/>
      <c r="C92" s="7" t="s">
        <v>61</v>
      </c>
    </row>
    <row r="93" spans="1:7" x14ac:dyDescent="0.25">
      <c r="A93" s="12"/>
      <c r="B93" s="12"/>
      <c r="C93" s="7" t="s">
        <v>62</v>
      </c>
    </row>
    <row r="94" spans="1:7" x14ac:dyDescent="0.25">
      <c r="A94" s="12"/>
      <c r="B94" s="12"/>
    </row>
    <row r="96" spans="1:7" x14ac:dyDescent="0.25">
      <c r="A96" s="13" t="s">
        <v>63</v>
      </c>
      <c r="B96" s="13"/>
      <c r="C96" s="13" t="s">
        <v>64</v>
      </c>
      <c r="D96" s="13" t="s">
        <v>65</v>
      </c>
    </row>
    <row r="97" spans="1:4" x14ac:dyDescent="0.25">
      <c r="A97" s="7" t="s">
        <v>72</v>
      </c>
      <c r="B97" s="7"/>
      <c r="C97" s="7" t="s">
        <v>72</v>
      </c>
      <c r="D97" s="7" t="s">
        <v>72</v>
      </c>
    </row>
    <row r="98" spans="1:4" x14ac:dyDescent="0.25">
      <c r="A98" s="7" t="s">
        <v>73</v>
      </c>
      <c r="B98" s="7"/>
      <c r="C98" s="7" t="s">
        <v>73</v>
      </c>
      <c r="D98" s="7" t="s">
        <v>73</v>
      </c>
    </row>
    <row r="99" spans="1:4" ht="15.75" thickBot="1" x14ac:dyDescent="0.3"/>
    <row r="100" spans="1:4" ht="30.75" thickBot="1" x14ac:dyDescent="0.3">
      <c r="A100" s="16" t="s">
        <v>74</v>
      </c>
      <c r="B100" s="16"/>
      <c r="C100" s="16" t="s">
        <v>75</v>
      </c>
    </row>
    <row r="101" spans="1:4" ht="15.75" thickBot="1" x14ac:dyDescent="0.3">
      <c r="A101" s="17" t="s">
        <v>76</v>
      </c>
      <c r="B101" s="29"/>
      <c r="C101" s="18" t="s">
        <v>77</v>
      </c>
    </row>
    <row r="102" spans="1:4" ht="15.75" thickBot="1" x14ac:dyDescent="0.3">
      <c r="A102" s="17" t="s">
        <v>78</v>
      </c>
      <c r="B102" s="29"/>
      <c r="C102" s="19" t="s">
        <v>79</v>
      </c>
    </row>
    <row r="103" spans="1:4" ht="15.75" thickBot="1" x14ac:dyDescent="0.3">
      <c r="A103" s="20" t="s">
        <v>80</v>
      </c>
      <c r="B103" s="30"/>
      <c r="C103" s="19" t="s">
        <v>81</v>
      </c>
    </row>
    <row r="104" spans="1:4" ht="15.75" thickBot="1" x14ac:dyDescent="0.3">
      <c r="A104" s="20" t="s">
        <v>82</v>
      </c>
      <c r="B104" s="20"/>
      <c r="C104" s="21" t="s">
        <v>83</v>
      </c>
    </row>
    <row r="105" spans="1:4" ht="15.75" thickBot="1" x14ac:dyDescent="0.3">
      <c r="A105" s="22" t="s">
        <v>84</v>
      </c>
      <c r="B105" s="30"/>
    </row>
    <row r="106" spans="1:4" ht="15.75" thickBot="1" x14ac:dyDescent="0.3">
      <c r="A106" s="23" t="s">
        <v>85</v>
      </c>
      <c r="B106" s="31"/>
    </row>
    <row r="107" spans="1:4" ht="15.75" thickBot="1" x14ac:dyDescent="0.3">
      <c r="A107" s="23" t="s">
        <v>86</v>
      </c>
      <c r="B107" s="31"/>
    </row>
    <row r="108" spans="1:4" ht="15.75" thickBot="1" x14ac:dyDescent="0.3">
      <c r="A108" s="23" t="s">
        <v>87</v>
      </c>
      <c r="B108" s="31"/>
    </row>
    <row r="109" spans="1:4" ht="15.75" thickBot="1" x14ac:dyDescent="0.3">
      <c r="A109" s="24" t="s">
        <v>88</v>
      </c>
      <c r="B109" s="32"/>
    </row>
    <row r="110" spans="1:4" ht="15.75" thickBot="1" x14ac:dyDescent="0.3">
      <c r="A110" s="24" t="s">
        <v>89</v>
      </c>
      <c r="B110" s="32"/>
    </row>
    <row r="111" spans="1:4" ht="15.75" thickBot="1" x14ac:dyDescent="0.3">
      <c r="A111" s="24" t="s">
        <v>90</v>
      </c>
      <c r="B111" s="32"/>
    </row>
    <row r="115" spans="1:2" x14ac:dyDescent="0.25">
      <c r="A115" s="34">
        <v>5</v>
      </c>
      <c r="B115" s="2" t="s">
        <v>48</v>
      </c>
    </row>
    <row r="116" spans="1:2" x14ac:dyDescent="0.25">
      <c r="A116" s="34">
        <v>10</v>
      </c>
      <c r="B116" s="2" t="s">
        <v>48</v>
      </c>
    </row>
    <row r="117" spans="1:2" x14ac:dyDescent="0.25">
      <c r="A117">
        <v>15</v>
      </c>
      <c r="B117" t="s">
        <v>49</v>
      </c>
    </row>
    <row r="118" spans="1:2" x14ac:dyDescent="0.25">
      <c r="A118" s="34">
        <v>20</v>
      </c>
      <c r="B118" s="2" t="s">
        <v>49</v>
      </c>
    </row>
    <row r="119" spans="1:2" x14ac:dyDescent="0.25">
      <c r="A119" s="34">
        <v>25</v>
      </c>
      <c r="B119" s="2" t="s">
        <v>49</v>
      </c>
    </row>
    <row r="120" spans="1:2" x14ac:dyDescent="0.25">
      <c r="A120" s="34">
        <v>30</v>
      </c>
      <c r="B120" s="2" t="s">
        <v>50</v>
      </c>
    </row>
    <row r="121" spans="1:2" x14ac:dyDescent="0.25">
      <c r="A121" s="34">
        <v>40</v>
      </c>
      <c r="B121" s="2" t="s">
        <v>50</v>
      </c>
    </row>
    <row r="122" spans="1:2" x14ac:dyDescent="0.25">
      <c r="A122" s="34">
        <v>50</v>
      </c>
      <c r="B122" s="2" t="s">
        <v>50</v>
      </c>
    </row>
    <row r="123" spans="1:2" x14ac:dyDescent="0.25">
      <c r="A123" s="34">
        <v>60</v>
      </c>
      <c r="B123" s="2" t="s">
        <v>51</v>
      </c>
    </row>
    <row r="124" spans="1:2" x14ac:dyDescent="0.25">
      <c r="A124" s="34">
        <v>80</v>
      </c>
      <c r="B124" s="2" t="s">
        <v>51</v>
      </c>
    </row>
    <row r="125" spans="1:2" x14ac:dyDescent="0.25">
      <c r="A125" s="34">
        <v>100</v>
      </c>
      <c r="B125" s="2" t="s">
        <v>51</v>
      </c>
    </row>
    <row r="126" spans="1:2" x14ac:dyDescent="0.25">
      <c r="A126" s="34"/>
      <c r="B126" s="2"/>
    </row>
    <row r="127" spans="1:2" x14ac:dyDescent="0.25">
      <c r="A127" s="34"/>
      <c r="B127" s="2"/>
    </row>
    <row r="128" spans="1:2" x14ac:dyDescent="0.25">
      <c r="A128" s="34"/>
      <c r="B128" s="2"/>
    </row>
    <row r="129" spans="1:2" x14ac:dyDescent="0.25">
      <c r="A129" s="34"/>
      <c r="B129" s="2"/>
    </row>
    <row r="130" spans="1:2" x14ac:dyDescent="0.25">
      <c r="A130" s="34"/>
      <c r="B130" s="2"/>
    </row>
    <row r="131" spans="1:2" x14ac:dyDescent="0.25">
      <c r="A131" s="34"/>
      <c r="B131" s="2"/>
    </row>
    <row r="132" spans="1:2" x14ac:dyDescent="0.25">
      <c r="A132" s="34"/>
      <c r="B132" s="2"/>
    </row>
    <row r="133" spans="1:2" x14ac:dyDescent="0.25">
      <c r="A133" s="34"/>
      <c r="B133" s="2"/>
    </row>
    <row r="134" spans="1:2" x14ac:dyDescent="0.25">
      <c r="A134" s="34"/>
      <c r="B134" s="2"/>
    </row>
    <row r="135" spans="1:2" x14ac:dyDescent="0.25">
      <c r="A135" s="34"/>
      <c r="B135" s="2"/>
    </row>
    <row r="136" spans="1:2" x14ac:dyDescent="0.25">
      <c r="A136" s="34"/>
      <c r="B136" s="2"/>
    </row>
    <row r="137" spans="1:2" x14ac:dyDescent="0.25">
      <c r="A137" s="34"/>
      <c r="B137" s="2"/>
    </row>
    <row r="138" spans="1:2" x14ac:dyDescent="0.25">
      <c r="A138" s="34"/>
      <c r="B138" s="2"/>
    </row>
    <row r="139" spans="1:2" x14ac:dyDescent="0.25">
      <c r="A139" s="34"/>
      <c r="B139" s="2"/>
    </row>
    <row r="142" spans="1:2" x14ac:dyDescent="0.25">
      <c r="A142" s="97" t="s">
        <v>0</v>
      </c>
    </row>
    <row r="143" spans="1:2" x14ac:dyDescent="0.25">
      <c r="A143" t="s">
        <v>186</v>
      </c>
    </row>
    <row r="144" spans="1:2" x14ac:dyDescent="0.25">
      <c r="A144" t="s">
        <v>187</v>
      </c>
    </row>
    <row r="145" spans="1:1" x14ac:dyDescent="0.25">
      <c r="A145" t="s">
        <v>189</v>
      </c>
    </row>
    <row r="146" spans="1:1" x14ac:dyDescent="0.25">
      <c r="A146" t="s">
        <v>190</v>
      </c>
    </row>
    <row r="147" spans="1:1" x14ac:dyDescent="0.25">
      <c r="A147" t="s">
        <v>191</v>
      </c>
    </row>
    <row r="148" spans="1:1" x14ac:dyDescent="0.25">
      <c r="A148" t="s">
        <v>192</v>
      </c>
    </row>
    <row r="149" spans="1:1" x14ac:dyDescent="0.25">
      <c r="A149" t="s">
        <v>193</v>
      </c>
    </row>
    <row r="150" spans="1:1" x14ac:dyDescent="0.25">
      <c r="A150" t="s">
        <v>194</v>
      </c>
    </row>
    <row r="151" spans="1:1" x14ac:dyDescent="0.25">
      <c r="A151" t="s">
        <v>188</v>
      </c>
    </row>
    <row r="152" spans="1:1" x14ac:dyDescent="0.25">
      <c r="A152" t="s">
        <v>195</v>
      </c>
    </row>
    <row r="153" spans="1:1" x14ac:dyDescent="0.25">
      <c r="A153" t="s">
        <v>196</v>
      </c>
    </row>
    <row r="154" spans="1:1" x14ac:dyDescent="0.25">
      <c r="A154" t="s">
        <v>197</v>
      </c>
    </row>
    <row r="155" spans="1:1" x14ac:dyDescent="0.25">
      <c r="A155" t="s">
        <v>1097</v>
      </c>
    </row>
    <row r="156" spans="1:1" x14ac:dyDescent="0.25">
      <c r="A156" t="s">
        <v>198</v>
      </c>
    </row>
    <row r="157" spans="1:1" x14ac:dyDescent="0.25">
      <c r="A157" t="s">
        <v>199</v>
      </c>
    </row>
    <row r="158" spans="1:1" x14ac:dyDescent="0.25">
      <c r="A158" t="s">
        <v>200</v>
      </c>
    </row>
    <row r="159" spans="1:1" x14ac:dyDescent="0.25">
      <c r="A159" t="s">
        <v>201</v>
      </c>
    </row>
  </sheetData>
  <mergeCells count="21">
    <mergeCell ref="C61:E61"/>
    <mergeCell ref="A67:B67"/>
    <mergeCell ref="A68:B68"/>
    <mergeCell ref="A54:D54"/>
    <mergeCell ref="C55:D55"/>
    <mergeCell ref="C56:D56"/>
    <mergeCell ref="C57:D57"/>
    <mergeCell ref="C58:D58"/>
    <mergeCell ref="A60:E60"/>
    <mergeCell ref="A46:D46"/>
    <mergeCell ref="A1:B1"/>
    <mergeCell ref="A2:A3"/>
    <mergeCell ref="A4:A5"/>
    <mergeCell ref="A6:A7"/>
    <mergeCell ref="A9:A11"/>
    <mergeCell ref="A12:A13"/>
    <mergeCell ref="A14:A15"/>
    <mergeCell ref="A18:B18"/>
    <mergeCell ref="A19:A20"/>
    <mergeCell ref="A22:A26"/>
    <mergeCell ref="A27:A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7"/>
  <sheetViews>
    <sheetView topLeftCell="A7" workbookViewId="0">
      <selection activeCell="A5" sqref="A5:B7"/>
    </sheetView>
  </sheetViews>
  <sheetFormatPr baseColWidth="10" defaultRowHeight="15" x14ac:dyDescent="0.25"/>
  <sheetData>
    <row r="5" spans="1:2" x14ac:dyDescent="0.25">
      <c r="A5" s="227"/>
      <c r="B5" t="s">
        <v>1000</v>
      </c>
    </row>
    <row r="6" spans="1:2" x14ac:dyDescent="0.25">
      <c r="A6" s="241"/>
      <c r="B6" t="s">
        <v>1001</v>
      </c>
    </row>
    <row r="7" spans="1:2" x14ac:dyDescent="0.25">
      <c r="A7" s="242"/>
      <c r="B7" t="s">
        <v>1002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4" sqref="B4"/>
    </sheetView>
  </sheetViews>
  <sheetFormatPr baseColWidth="10" defaultRowHeight="15" x14ac:dyDescent="0.25"/>
  <cols>
    <col min="1" max="1" width="44" customWidth="1"/>
    <col min="2" max="2" width="14.85546875" customWidth="1"/>
    <col min="3" max="3" width="26.7109375" customWidth="1"/>
    <col min="4" max="4" width="19.7109375" customWidth="1"/>
    <col min="5" max="5" width="16" customWidth="1"/>
  </cols>
  <sheetData>
    <row r="1" spans="1:5" x14ac:dyDescent="0.25">
      <c r="A1" s="235" t="s">
        <v>977</v>
      </c>
      <c r="B1" s="235" t="s">
        <v>0</v>
      </c>
      <c r="C1" s="235" t="s">
        <v>978</v>
      </c>
      <c r="D1" s="235" t="s">
        <v>979</v>
      </c>
      <c r="E1" s="235" t="s">
        <v>980</v>
      </c>
    </row>
    <row r="3" spans="1:5" ht="225" x14ac:dyDescent="0.25">
      <c r="A3" s="236">
        <v>42853</v>
      </c>
      <c r="B3" s="228" t="s">
        <v>986</v>
      </c>
      <c r="C3" s="228" t="s">
        <v>981</v>
      </c>
      <c r="D3" s="228" t="s">
        <v>982</v>
      </c>
      <c r="E3" s="226" t="s">
        <v>72</v>
      </c>
    </row>
    <row r="4" spans="1:5" ht="165" x14ac:dyDescent="0.25">
      <c r="A4" s="236">
        <v>42853</v>
      </c>
      <c r="B4" s="228" t="s">
        <v>987</v>
      </c>
      <c r="C4" s="228" t="s">
        <v>985</v>
      </c>
      <c r="D4" s="1" t="s">
        <v>984</v>
      </c>
      <c r="E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C22" sqref="C22"/>
    </sheetView>
  </sheetViews>
  <sheetFormatPr baseColWidth="10" defaultRowHeight="15" x14ac:dyDescent="0.25"/>
  <cols>
    <col min="2" max="2" width="68.85546875" customWidth="1"/>
  </cols>
  <sheetData>
    <row r="1" spans="1:4" x14ac:dyDescent="0.25">
      <c r="A1" s="1259" t="s">
        <v>210</v>
      </c>
      <c r="B1" s="1259"/>
      <c r="C1" s="1259"/>
      <c r="D1" s="1259"/>
    </row>
    <row r="2" spans="1:4" x14ac:dyDescent="0.25">
      <c r="A2" s="1260" t="s">
        <v>150</v>
      </c>
      <c r="B2" s="1261"/>
      <c r="C2" s="1261"/>
      <c r="D2" s="1262"/>
    </row>
    <row r="3" spans="1:4" x14ac:dyDescent="0.25">
      <c r="A3" s="1263" t="s">
        <v>93</v>
      </c>
      <c r="B3" s="1265" t="s">
        <v>151</v>
      </c>
      <c r="C3" s="1254" t="s">
        <v>152</v>
      </c>
      <c r="D3" s="1267"/>
    </row>
    <row r="4" spans="1:4" ht="15.75" thickBot="1" x14ac:dyDescent="0.3">
      <c r="A4" s="1264"/>
      <c r="B4" s="1266"/>
      <c r="C4" s="66" t="s">
        <v>102</v>
      </c>
      <c r="D4" s="67" t="s">
        <v>103</v>
      </c>
    </row>
    <row r="5" spans="1:4" x14ac:dyDescent="0.25">
      <c r="A5" s="62">
        <v>1</v>
      </c>
      <c r="B5" s="63" t="s">
        <v>153</v>
      </c>
      <c r="C5" s="64">
        <v>1</v>
      </c>
      <c r="D5" s="65"/>
    </row>
    <row r="6" spans="1:4" x14ac:dyDescent="0.25">
      <c r="A6" s="60">
        <v>2</v>
      </c>
      <c r="B6" s="59" t="s">
        <v>154</v>
      </c>
      <c r="C6" s="8">
        <v>1</v>
      </c>
      <c r="D6" s="61"/>
    </row>
    <row r="7" spans="1:4" x14ac:dyDescent="0.25">
      <c r="A7" s="60">
        <v>3</v>
      </c>
      <c r="B7" s="59" t="s">
        <v>155</v>
      </c>
      <c r="C7" s="8">
        <v>1</v>
      </c>
      <c r="D7" s="61"/>
    </row>
    <row r="8" spans="1:4" ht="30" x14ac:dyDescent="0.25">
      <c r="A8" s="60">
        <v>4</v>
      </c>
      <c r="B8" s="59" t="s">
        <v>156</v>
      </c>
      <c r="C8" s="8">
        <v>1</v>
      </c>
      <c r="D8" s="61"/>
    </row>
    <row r="9" spans="1:4" x14ac:dyDescent="0.25">
      <c r="A9" s="60">
        <v>5</v>
      </c>
      <c r="B9" s="59" t="s">
        <v>157</v>
      </c>
      <c r="C9" s="8">
        <v>1</v>
      </c>
      <c r="D9" s="61"/>
    </row>
    <row r="10" spans="1:4" x14ac:dyDescent="0.25">
      <c r="A10" s="60">
        <v>6</v>
      </c>
      <c r="B10" s="59" t="s">
        <v>158</v>
      </c>
      <c r="C10" s="8">
        <v>1</v>
      </c>
      <c r="D10" s="61"/>
    </row>
    <row r="11" spans="1:4" x14ac:dyDescent="0.25">
      <c r="A11" s="60">
        <v>7</v>
      </c>
      <c r="B11" s="59" t="s">
        <v>159</v>
      </c>
      <c r="C11" s="8">
        <v>1</v>
      </c>
      <c r="D11" s="61"/>
    </row>
    <row r="12" spans="1:4" ht="30" x14ac:dyDescent="0.25">
      <c r="A12" s="60">
        <v>8</v>
      </c>
      <c r="B12" s="59" t="s">
        <v>160</v>
      </c>
      <c r="C12" s="8">
        <v>1</v>
      </c>
      <c r="D12" s="61"/>
    </row>
    <row r="13" spans="1:4" x14ac:dyDescent="0.25">
      <c r="A13" s="60">
        <v>9</v>
      </c>
      <c r="B13" s="59" t="s">
        <v>161</v>
      </c>
      <c r="C13" s="8">
        <v>1</v>
      </c>
      <c r="D13" s="61"/>
    </row>
    <row r="14" spans="1:4" x14ac:dyDescent="0.25">
      <c r="A14" s="60">
        <v>10</v>
      </c>
      <c r="B14" s="59" t="s">
        <v>162</v>
      </c>
      <c r="C14" s="8">
        <v>1</v>
      </c>
      <c r="D14" s="61"/>
    </row>
    <row r="15" spans="1:4" x14ac:dyDescent="0.25">
      <c r="A15" s="60">
        <v>11</v>
      </c>
      <c r="B15" s="59" t="s">
        <v>163</v>
      </c>
      <c r="C15" s="8">
        <v>1</v>
      </c>
      <c r="D15" s="61"/>
    </row>
    <row r="16" spans="1:4" x14ac:dyDescent="0.25">
      <c r="A16" s="60">
        <v>12</v>
      </c>
      <c r="B16" s="59" t="s">
        <v>164</v>
      </c>
      <c r="C16" s="8">
        <v>1</v>
      </c>
      <c r="D16" s="61"/>
    </row>
    <row r="17" spans="1:4" x14ac:dyDescent="0.25">
      <c r="A17" s="60">
        <v>13</v>
      </c>
      <c r="B17" s="59" t="s">
        <v>165</v>
      </c>
      <c r="C17" s="8">
        <v>1</v>
      </c>
      <c r="D17" s="61"/>
    </row>
    <row r="18" spans="1:4" x14ac:dyDescent="0.25">
      <c r="A18" s="60">
        <v>14</v>
      </c>
      <c r="B18" s="59" t="s">
        <v>166</v>
      </c>
      <c r="C18" s="8">
        <v>1</v>
      </c>
      <c r="D18" s="61"/>
    </row>
    <row r="19" spans="1:4" x14ac:dyDescent="0.25">
      <c r="A19" s="60">
        <v>15</v>
      </c>
      <c r="B19" s="59" t="s">
        <v>167</v>
      </c>
      <c r="D19" s="8">
        <v>1</v>
      </c>
    </row>
    <row r="20" spans="1:4" x14ac:dyDescent="0.25">
      <c r="A20" s="60">
        <v>16</v>
      </c>
      <c r="B20" s="59" t="s">
        <v>168</v>
      </c>
      <c r="C20" s="8"/>
      <c r="D20" s="61">
        <v>1</v>
      </c>
    </row>
    <row r="21" spans="1:4" x14ac:dyDescent="0.25">
      <c r="A21" s="60">
        <v>17</v>
      </c>
      <c r="B21" s="59" t="s">
        <v>169</v>
      </c>
      <c r="C21" s="8">
        <v>1</v>
      </c>
      <c r="D21" s="61"/>
    </row>
    <row r="22" spans="1:4" x14ac:dyDescent="0.25">
      <c r="A22" s="60">
        <v>18</v>
      </c>
      <c r="B22" s="59" t="s">
        <v>170</v>
      </c>
      <c r="C22" s="8">
        <v>1</v>
      </c>
      <c r="D22" s="61"/>
    </row>
    <row r="23" spans="1:4" x14ac:dyDescent="0.25">
      <c r="A23" s="1268" t="s">
        <v>171</v>
      </c>
      <c r="B23" s="1269"/>
      <c r="C23" s="121">
        <f>+SUM(C5:C22)</f>
        <v>16</v>
      </c>
      <c r="D23" s="122">
        <f>+SUM(D5:D22)</f>
        <v>2</v>
      </c>
    </row>
    <row r="24" spans="1:4" x14ac:dyDescent="0.25">
      <c r="A24" s="1254" t="s">
        <v>124</v>
      </c>
      <c r="B24" s="1254"/>
      <c r="C24" s="1254" t="str">
        <f>+IF(C23=1,"5- Moderado",IF(C23=2,"5- Moderado",IF(C23=3,"5- Moderado",IF(C23=4,"5- Moderado",IF(C23=5,"5- Moderado",IF(C23=6,"10- Mayor",IF(C23=7,"10- Mayor",IF(C23=8,"10- Mayor",IF(C23=9,"10- Mayor",IF(C23=10,"10- Mayor",IF(C23=11,"10- Mayor",IF(C23=12,"20- Catastrófico",IF(C23=13,"20- Catastrófico",IF(C23=14,"20- Catastrófico",IF(C23=15,"20- Catastrófico",IF(C23=16,"20- Catastrófico",IF(C23=17,"20- Catastrófico",IF(C23=18,"20- Catastrófico"))))))))))))))))))</f>
        <v>20- Catastrófico</v>
      </c>
      <c r="D24" s="1254"/>
    </row>
    <row r="25" spans="1:4" s="111" customFormat="1" x14ac:dyDescent="0.25">
      <c r="A25" s="120"/>
      <c r="B25" s="120"/>
      <c r="C25" s="120"/>
      <c r="D25" s="120"/>
    </row>
    <row r="26" spans="1:4" x14ac:dyDescent="0.25">
      <c r="A26" s="1259"/>
      <c r="B26" s="1259"/>
      <c r="C26" s="1259"/>
      <c r="D26" s="1259"/>
    </row>
    <row r="27" spans="1:4" x14ac:dyDescent="0.25">
      <c r="A27" s="1260"/>
      <c r="B27" s="1261"/>
      <c r="C27" s="1261"/>
      <c r="D27" s="1262"/>
    </row>
    <row r="28" spans="1:4" x14ac:dyDescent="0.25">
      <c r="A28" s="1263"/>
      <c r="B28" s="1265"/>
      <c r="C28" s="1254"/>
      <c r="D28" s="1267"/>
    </row>
    <row r="29" spans="1:4" ht="15.75" thickBot="1" x14ac:dyDescent="0.3">
      <c r="A29" s="1264"/>
      <c r="B29" s="1266"/>
      <c r="C29" s="66"/>
      <c r="D29" s="67"/>
    </row>
    <row r="30" spans="1:4" x14ac:dyDescent="0.25">
      <c r="A30" s="62"/>
      <c r="B30" s="63"/>
      <c r="C30" s="64"/>
      <c r="D30" s="65"/>
    </row>
    <row r="31" spans="1:4" x14ac:dyDescent="0.25">
      <c r="A31" s="60"/>
      <c r="B31" s="59"/>
      <c r="C31" s="8"/>
      <c r="D31" s="61"/>
    </row>
    <row r="32" spans="1:4" x14ac:dyDescent="0.25">
      <c r="A32" s="60"/>
      <c r="B32" s="59"/>
      <c r="C32" s="8"/>
      <c r="D32" s="61"/>
    </row>
    <row r="33" spans="1:4" x14ac:dyDescent="0.25">
      <c r="A33" s="60"/>
      <c r="B33" s="59"/>
      <c r="C33" s="8"/>
      <c r="D33" s="61"/>
    </row>
    <row r="34" spans="1:4" x14ac:dyDescent="0.25">
      <c r="A34" s="60"/>
      <c r="B34" s="59"/>
      <c r="C34" s="8"/>
      <c r="D34" s="61"/>
    </row>
    <row r="35" spans="1:4" x14ac:dyDescent="0.25">
      <c r="A35" s="60"/>
      <c r="B35" s="59"/>
      <c r="C35" s="8"/>
      <c r="D35" s="61"/>
    </row>
    <row r="36" spans="1:4" x14ac:dyDescent="0.25">
      <c r="A36" s="60"/>
      <c r="B36" s="59"/>
      <c r="C36" s="8"/>
      <c r="D36" s="61"/>
    </row>
    <row r="37" spans="1:4" x14ac:dyDescent="0.25">
      <c r="A37" s="60"/>
      <c r="B37" s="59"/>
      <c r="C37" s="8"/>
      <c r="D37" s="61"/>
    </row>
    <row r="38" spans="1:4" x14ac:dyDescent="0.25">
      <c r="A38" s="60"/>
      <c r="B38" s="59"/>
      <c r="C38" s="8"/>
      <c r="D38" s="61"/>
    </row>
    <row r="39" spans="1:4" x14ac:dyDescent="0.25">
      <c r="A39" s="60"/>
      <c r="B39" s="59"/>
      <c r="C39" s="8"/>
      <c r="D39" s="61"/>
    </row>
    <row r="40" spans="1:4" x14ac:dyDescent="0.25">
      <c r="A40" s="60"/>
      <c r="B40" s="59"/>
      <c r="C40" s="8"/>
      <c r="D40" s="61"/>
    </row>
    <row r="41" spans="1:4" x14ac:dyDescent="0.25">
      <c r="A41" s="60"/>
      <c r="B41" s="59"/>
      <c r="C41" s="8"/>
      <c r="D41" s="61"/>
    </row>
    <row r="42" spans="1:4" x14ac:dyDescent="0.25">
      <c r="A42" s="60"/>
      <c r="B42" s="59"/>
      <c r="C42" s="8"/>
      <c r="D42" s="61"/>
    </row>
    <row r="43" spans="1:4" x14ac:dyDescent="0.25">
      <c r="A43" s="60"/>
      <c r="B43" s="59"/>
      <c r="C43" s="8"/>
      <c r="D43" s="61"/>
    </row>
    <row r="44" spans="1:4" x14ac:dyDescent="0.25">
      <c r="A44" s="60"/>
      <c r="B44" s="59"/>
      <c r="C44" s="8"/>
      <c r="D44" s="61"/>
    </row>
    <row r="45" spans="1:4" x14ac:dyDescent="0.25">
      <c r="A45" s="60"/>
      <c r="B45" s="59"/>
      <c r="C45" s="8"/>
      <c r="D45" s="61"/>
    </row>
    <row r="46" spans="1:4" x14ac:dyDescent="0.25">
      <c r="A46" s="60"/>
      <c r="B46" s="59"/>
      <c r="C46" s="8"/>
      <c r="D46" s="61"/>
    </row>
    <row r="47" spans="1:4" x14ac:dyDescent="0.25">
      <c r="A47" s="60"/>
      <c r="B47" s="59"/>
      <c r="C47" s="8"/>
      <c r="D47" s="61"/>
    </row>
    <row r="48" spans="1:4" x14ac:dyDescent="0.25">
      <c r="A48" s="1253"/>
      <c r="B48" s="1254"/>
      <c r="C48" s="68"/>
      <c r="D48" s="69"/>
    </row>
    <row r="49" spans="1:4" ht="15.75" thickBot="1" x14ac:dyDescent="0.3">
      <c r="A49" s="1255"/>
      <c r="B49" s="1256"/>
      <c r="C49" s="1257"/>
      <c r="D49" s="1258"/>
    </row>
    <row r="50" spans="1:4" x14ac:dyDescent="0.25">
      <c r="A50" s="123"/>
      <c r="B50" s="123"/>
      <c r="C50" s="123"/>
      <c r="D50" s="123"/>
    </row>
    <row r="51" spans="1:4" x14ac:dyDescent="0.25">
      <c r="A51" s="1259"/>
      <c r="B51" s="1259"/>
      <c r="C51" s="1259"/>
      <c r="D51" s="1259"/>
    </row>
    <row r="52" spans="1:4" x14ac:dyDescent="0.25">
      <c r="A52" s="1260"/>
      <c r="B52" s="1261"/>
      <c r="C52" s="1261"/>
      <c r="D52" s="1262"/>
    </row>
    <row r="53" spans="1:4" x14ac:dyDescent="0.25">
      <c r="A53" s="1263"/>
      <c r="B53" s="1265"/>
      <c r="C53" s="1254"/>
      <c r="D53" s="1267"/>
    </row>
    <row r="54" spans="1:4" ht="15.75" thickBot="1" x14ac:dyDescent="0.3">
      <c r="A54" s="1264"/>
      <c r="B54" s="1266"/>
      <c r="C54" s="66"/>
      <c r="D54" s="67"/>
    </row>
    <row r="55" spans="1:4" x14ac:dyDescent="0.25">
      <c r="A55" s="62"/>
      <c r="B55" s="63"/>
      <c r="C55" s="64"/>
      <c r="D55" s="65"/>
    </row>
    <row r="56" spans="1:4" x14ac:dyDescent="0.25">
      <c r="A56" s="60"/>
      <c r="B56" s="59"/>
      <c r="C56" s="8"/>
      <c r="D56" s="61"/>
    </row>
    <row r="57" spans="1:4" x14ac:dyDescent="0.25">
      <c r="A57" s="60"/>
      <c r="B57" s="59"/>
      <c r="C57" s="8"/>
      <c r="D57" s="61"/>
    </row>
    <row r="58" spans="1:4" x14ac:dyDescent="0.25">
      <c r="A58" s="60"/>
      <c r="B58" s="59"/>
      <c r="C58" s="8"/>
      <c r="D58" s="61"/>
    </row>
    <row r="59" spans="1:4" x14ac:dyDescent="0.25">
      <c r="A59" s="60"/>
      <c r="B59" s="59"/>
      <c r="C59" s="8"/>
      <c r="D59" s="61"/>
    </row>
    <row r="60" spans="1:4" x14ac:dyDescent="0.25">
      <c r="A60" s="60"/>
      <c r="B60" s="59"/>
      <c r="C60" s="8"/>
      <c r="D60" s="61"/>
    </row>
    <row r="61" spans="1:4" x14ac:dyDescent="0.25">
      <c r="A61" s="60"/>
      <c r="B61" s="59"/>
      <c r="C61" s="8"/>
      <c r="D61" s="61"/>
    </row>
    <row r="62" spans="1:4" x14ac:dyDescent="0.25">
      <c r="A62" s="60"/>
      <c r="B62" s="59"/>
      <c r="C62" s="8"/>
      <c r="D62" s="61"/>
    </row>
    <row r="63" spans="1:4" x14ac:dyDescent="0.25">
      <c r="A63" s="60"/>
      <c r="B63" s="59"/>
      <c r="C63" s="8"/>
      <c r="D63" s="61"/>
    </row>
    <row r="64" spans="1:4" x14ac:dyDescent="0.25">
      <c r="A64" s="60"/>
      <c r="B64" s="59"/>
      <c r="C64" s="8"/>
      <c r="D64" s="61"/>
    </row>
    <row r="65" spans="1:4" x14ac:dyDescent="0.25">
      <c r="A65" s="60"/>
      <c r="B65" s="59"/>
      <c r="C65" s="8"/>
      <c r="D65" s="61"/>
    </row>
    <row r="66" spans="1:4" x14ac:dyDescent="0.25">
      <c r="A66" s="60"/>
      <c r="B66" s="59"/>
      <c r="C66" s="8"/>
      <c r="D66" s="61"/>
    </row>
    <row r="67" spans="1:4" x14ac:dyDescent="0.25">
      <c r="A67" s="60"/>
      <c r="B67" s="59"/>
      <c r="C67" s="8"/>
      <c r="D67" s="61"/>
    </row>
    <row r="68" spans="1:4" x14ac:dyDescent="0.25">
      <c r="A68" s="60"/>
      <c r="B68" s="59"/>
      <c r="C68" s="8"/>
      <c r="D68" s="61"/>
    </row>
    <row r="69" spans="1:4" x14ac:dyDescent="0.25">
      <c r="A69" s="60"/>
      <c r="B69" s="59"/>
      <c r="C69" s="8"/>
      <c r="D69" s="61"/>
    </row>
    <row r="70" spans="1:4" x14ac:dyDescent="0.25">
      <c r="A70" s="60"/>
      <c r="B70" s="59"/>
      <c r="C70" s="8"/>
      <c r="D70" s="61"/>
    </row>
    <row r="71" spans="1:4" x14ac:dyDescent="0.25">
      <c r="A71" s="60"/>
      <c r="B71" s="59"/>
      <c r="C71" s="8"/>
      <c r="D71" s="61"/>
    </row>
    <row r="72" spans="1:4" x14ac:dyDescent="0.25">
      <c r="A72" s="60"/>
      <c r="B72" s="59"/>
      <c r="C72" s="8"/>
      <c r="D72" s="61"/>
    </row>
    <row r="73" spans="1:4" x14ac:dyDescent="0.25">
      <c r="A73" s="1253"/>
      <c r="B73" s="1254"/>
      <c r="C73" s="68"/>
      <c r="D73" s="69"/>
    </row>
    <row r="74" spans="1:4" ht="15.75" thickBot="1" x14ac:dyDescent="0.3">
      <c r="A74" s="1255"/>
      <c r="B74" s="1256"/>
      <c r="C74" s="1257"/>
      <c r="D74" s="1258"/>
    </row>
  </sheetData>
  <mergeCells count="24">
    <mergeCell ref="C28:D28"/>
    <mergeCell ref="A2:D2"/>
    <mergeCell ref="C24:D24"/>
    <mergeCell ref="A3:A4"/>
    <mergeCell ref="B3:B4"/>
    <mergeCell ref="C3:D3"/>
    <mergeCell ref="A23:B23"/>
    <mergeCell ref="A24:B24"/>
    <mergeCell ref="A73:B73"/>
    <mergeCell ref="A74:B74"/>
    <mergeCell ref="C74:D74"/>
    <mergeCell ref="A1:D1"/>
    <mergeCell ref="A26:D26"/>
    <mergeCell ref="A51:D51"/>
    <mergeCell ref="A48:B48"/>
    <mergeCell ref="A49:B49"/>
    <mergeCell ref="C49:D49"/>
    <mergeCell ref="A52:D52"/>
    <mergeCell ref="A53:A54"/>
    <mergeCell ref="B53:B54"/>
    <mergeCell ref="C53:D53"/>
    <mergeCell ref="A27:D27"/>
    <mergeCell ref="A28:A29"/>
    <mergeCell ref="B28:B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topLeftCell="A13" zoomScaleNormal="100" workbookViewId="0">
      <selection activeCell="C56" sqref="C56:D56"/>
    </sheetView>
  </sheetViews>
  <sheetFormatPr baseColWidth="10" defaultRowHeight="15" x14ac:dyDescent="0.25"/>
  <cols>
    <col min="1" max="1" width="55.42578125" customWidth="1"/>
    <col min="2" max="2" width="24.7109375" customWidth="1"/>
    <col min="3" max="3" width="37.42578125" customWidth="1"/>
    <col min="4" max="4" width="22.140625" customWidth="1"/>
    <col min="5" max="5" width="23.7109375" customWidth="1"/>
    <col min="6" max="6" width="22.5703125" customWidth="1"/>
    <col min="7" max="7" width="15.42578125" customWidth="1"/>
    <col min="8" max="8" width="25.28515625" customWidth="1"/>
    <col min="9" max="9" width="25.5703125" customWidth="1"/>
    <col min="10" max="10" width="32.7109375" customWidth="1"/>
    <col min="12" max="12" width="11.42578125" style="25"/>
  </cols>
  <sheetData>
    <row r="1" spans="1:12" ht="15.75" thickBot="1" x14ac:dyDescent="0.3">
      <c r="A1" s="1221" t="s">
        <v>8</v>
      </c>
      <c r="B1" s="1222"/>
      <c r="C1" s="107"/>
    </row>
    <row r="2" spans="1:12" ht="60" x14ac:dyDescent="0.25">
      <c r="A2" s="1223" t="s">
        <v>9</v>
      </c>
      <c r="B2" s="102" t="s">
        <v>10</v>
      </c>
      <c r="C2" s="100"/>
      <c r="K2" s="25"/>
      <c r="L2"/>
    </row>
    <row r="3" spans="1:12" ht="30" x14ac:dyDescent="0.25">
      <c r="A3" s="1224"/>
      <c r="B3" s="103" t="s">
        <v>11</v>
      </c>
      <c r="C3" s="100"/>
      <c r="K3" s="25"/>
      <c r="L3"/>
    </row>
    <row r="4" spans="1:12" ht="30" x14ac:dyDescent="0.25">
      <c r="A4" s="1225" t="s">
        <v>12</v>
      </c>
      <c r="B4" s="96" t="s">
        <v>13</v>
      </c>
      <c r="C4" s="100"/>
      <c r="K4" s="25"/>
      <c r="L4"/>
    </row>
    <row r="5" spans="1:12" x14ac:dyDescent="0.25">
      <c r="A5" s="1224"/>
      <c r="B5" s="98" t="s">
        <v>14</v>
      </c>
      <c r="C5" s="101"/>
      <c r="K5" s="25"/>
      <c r="L5"/>
    </row>
    <row r="6" spans="1:12" x14ac:dyDescent="0.25">
      <c r="A6" s="1225" t="s">
        <v>15</v>
      </c>
      <c r="B6" s="103" t="s">
        <v>16</v>
      </c>
      <c r="C6" s="3"/>
      <c r="K6" s="25"/>
      <c r="L6"/>
    </row>
    <row r="7" spans="1:12" ht="45" x14ac:dyDescent="0.25">
      <c r="A7" s="1224"/>
      <c r="B7" s="103" t="s">
        <v>17</v>
      </c>
      <c r="C7" s="100"/>
      <c r="K7" s="25"/>
      <c r="L7"/>
    </row>
    <row r="8" spans="1:12" x14ac:dyDescent="0.25">
      <c r="A8" s="99" t="s">
        <v>18</v>
      </c>
      <c r="B8" s="98" t="s">
        <v>19</v>
      </c>
      <c r="C8" s="100"/>
      <c r="K8" s="25"/>
      <c r="L8"/>
    </row>
    <row r="9" spans="1:12" x14ac:dyDescent="0.25">
      <c r="A9" s="1226" t="s">
        <v>20</v>
      </c>
      <c r="B9" s="104" t="s">
        <v>21</v>
      </c>
      <c r="C9" s="5"/>
      <c r="K9" s="25"/>
      <c r="L9"/>
    </row>
    <row r="10" spans="1:12" x14ac:dyDescent="0.25">
      <c r="A10" s="1227"/>
      <c r="B10" s="104" t="s">
        <v>22</v>
      </c>
      <c r="C10" s="3"/>
      <c r="K10" s="25"/>
      <c r="L10"/>
    </row>
    <row r="11" spans="1:12" x14ac:dyDescent="0.25">
      <c r="A11" s="1228"/>
      <c r="B11" s="104" t="s">
        <v>23</v>
      </c>
      <c r="C11" s="3"/>
      <c r="K11" s="25"/>
      <c r="L11"/>
    </row>
    <row r="12" spans="1:12" x14ac:dyDescent="0.25">
      <c r="A12" s="1225" t="s">
        <v>24</v>
      </c>
      <c r="B12" s="105"/>
      <c r="C12" s="5"/>
      <c r="K12" s="25"/>
      <c r="L12"/>
    </row>
    <row r="13" spans="1:12" x14ac:dyDescent="0.25">
      <c r="A13" s="1224"/>
      <c r="B13" s="105"/>
      <c r="C13" s="100"/>
      <c r="K13" s="25"/>
      <c r="L13"/>
    </row>
    <row r="14" spans="1:12" x14ac:dyDescent="0.25">
      <c r="A14" s="1229" t="s">
        <v>25</v>
      </c>
      <c r="B14" s="105"/>
      <c r="C14" s="5"/>
      <c r="K14" s="25"/>
      <c r="L14"/>
    </row>
    <row r="15" spans="1:12" ht="15.75" thickBot="1" x14ac:dyDescent="0.3">
      <c r="A15" s="1230"/>
      <c r="B15" s="106"/>
      <c r="C15" s="100"/>
      <c r="K15" s="25"/>
      <c r="L15"/>
    </row>
    <row r="16" spans="1:12" x14ac:dyDescent="0.25">
      <c r="A16" s="3"/>
      <c r="B16" s="3"/>
      <c r="C16" s="4"/>
    </row>
    <row r="17" spans="1:12" ht="15.75" thickBot="1" x14ac:dyDescent="0.3"/>
    <row r="18" spans="1:12" ht="15.75" thickBot="1" x14ac:dyDescent="0.3">
      <c r="A18" s="1221" t="s">
        <v>26</v>
      </c>
      <c r="B18" s="1222"/>
      <c r="C18" s="107"/>
    </row>
    <row r="19" spans="1:12" x14ac:dyDescent="0.25">
      <c r="A19" s="1224" t="s">
        <v>27</v>
      </c>
      <c r="B19" s="115" t="s">
        <v>28</v>
      </c>
      <c r="C19" s="108"/>
      <c r="K19" s="25"/>
      <c r="L19"/>
    </row>
    <row r="20" spans="1:12" x14ac:dyDescent="0.25">
      <c r="A20" s="1229"/>
      <c r="B20" s="103" t="s">
        <v>29</v>
      </c>
      <c r="C20" s="109"/>
      <c r="K20" s="25"/>
      <c r="L20"/>
    </row>
    <row r="21" spans="1:12" x14ac:dyDescent="0.25">
      <c r="A21" s="112" t="s">
        <v>30</v>
      </c>
      <c r="B21" s="103" t="s">
        <v>31</v>
      </c>
      <c r="C21" s="108"/>
      <c r="K21" s="25"/>
      <c r="L21"/>
    </row>
    <row r="22" spans="1:12" ht="45" x14ac:dyDescent="0.25">
      <c r="A22" s="1231" t="s">
        <v>32</v>
      </c>
      <c r="B22" s="103" t="s">
        <v>33</v>
      </c>
      <c r="C22" s="108"/>
      <c r="K22" s="25"/>
      <c r="L22"/>
    </row>
    <row r="23" spans="1:12" ht="30" x14ac:dyDescent="0.25">
      <c r="A23" s="1232"/>
      <c r="B23" s="103" t="s">
        <v>34</v>
      </c>
      <c r="C23" s="110"/>
      <c r="K23" s="25"/>
      <c r="L23"/>
    </row>
    <row r="24" spans="1:12" x14ac:dyDescent="0.25">
      <c r="A24" s="1232"/>
      <c r="B24" s="103" t="s">
        <v>35</v>
      </c>
      <c r="C24" s="110"/>
      <c r="K24" s="25"/>
      <c r="L24"/>
    </row>
    <row r="25" spans="1:12" ht="30" x14ac:dyDescent="0.25">
      <c r="A25" s="1232"/>
      <c r="B25" s="113" t="s">
        <v>36</v>
      </c>
      <c r="C25" s="110"/>
      <c r="K25" s="25"/>
      <c r="L25"/>
    </row>
    <row r="26" spans="1:12" ht="45" x14ac:dyDescent="0.25">
      <c r="A26" s="1233"/>
      <c r="B26" s="113" t="s">
        <v>37</v>
      </c>
      <c r="C26" s="110"/>
      <c r="K26" s="25"/>
      <c r="L26"/>
    </row>
    <row r="27" spans="1:12" ht="30" x14ac:dyDescent="0.25">
      <c r="A27" s="1229" t="s">
        <v>38</v>
      </c>
      <c r="B27" s="103" t="s">
        <v>39</v>
      </c>
      <c r="C27" s="111"/>
      <c r="K27" s="25"/>
      <c r="L27"/>
    </row>
    <row r="28" spans="1:12" ht="30.75" thickBot="1" x14ac:dyDescent="0.3">
      <c r="A28" s="1230"/>
      <c r="B28" s="114" t="s">
        <v>40</v>
      </c>
      <c r="C28" s="108"/>
      <c r="K28" s="25"/>
      <c r="L28"/>
    </row>
    <row r="29" spans="1:12" s="5" customFormat="1" x14ac:dyDescent="0.25">
      <c r="L29" s="12"/>
    </row>
    <row r="30" spans="1:12" x14ac:dyDescent="0.25">
      <c r="A30" s="6" t="s">
        <v>2</v>
      </c>
      <c r="B30" s="70"/>
    </row>
    <row r="31" spans="1:12" x14ac:dyDescent="0.25">
      <c r="A31" s="7" t="s">
        <v>7</v>
      </c>
      <c r="B31" s="71"/>
    </row>
    <row r="32" spans="1:12" x14ac:dyDescent="0.25">
      <c r="A32" s="7" t="s">
        <v>3</v>
      </c>
      <c r="B32" s="71"/>
    </row>
    <row r="33" spans="1:13" x14ac:dyDescent="0.25">
      <c r="A33" s="7" t="s">
        <v>4</v>
      </c>
      <c r="B33" s="71"/>
    </row>
    <row r="34" spans="1:13" x14ac:dyDescent="0.25">
      <c r="A34" s="7" t="s">
        <v>5</v>
      </c>
      <c r="B34" s="71"/>
    </row>
    <row r="35" spans="1:13" x14ac:dyDescent="0.25">
      <c r="A35" s="7" t="s">
        <v>6</v>
      </c>
      <c r="B35" s="71"/>
    </row>
    <row r="36" spans="1:13" x14ac:dyDescent="0.25">
      <c r="A36" s="7" t="s">
        <v>38</v>
      </c>
      <c r="B36" s="71"/>
    </row>
    <row r="37" spans="1:13" x14ac:dyDescent="0.25">
      <c r="A37" s="116" t="s">
        <v>41</v>
      </c>
      <c r="B37" s="117" t="s">
        <v>203</v>
      </c>
    </row>
    <row r="38" spans="1:13" x14ac:dyDescent="0.25">
      <c r="B38" s="117" t="s">
        <v>41</v>
      </c>
    </row>
    <row r="39" spans="1:13" x14ac:dyDescent="0.25">
      <c r="A39" s="6" t="s">
        <v>42</v>
      </c>
      <c r="B39" s="70"/>
    </row>
    <row r="40" spans="1:13" x14ac:dyDescent="0.25">
      <c r="A40" s="1" t="s">
        <v>43</v>
      </c>
      <c r="B40" s="27"/>
    </row>
    <row r="41" spans="1:13" x14ac:dyDescent="0.25">
      <c r="A41" s="1" t="s">
        <v>44</v>
      </c>
      <c r="B41" s="27"/>
    </row>
    <row r="42" spans="1:13" x14ac:dyDescent="0.25">
      <c r="A42" s="1" t="s">
        <v>45</v>
      </c>
      <c r="B42" s="27"/>
    </row>
    <row r="43" spans="1:13" x14ac:dyDescent="0.25">
      <c r="A43" s="1" t="s">
        <v>4</v>
      </c>
      <c r="B43" s="27"/>
    </row>
    <row r="44" spans="1:13" x14ac:dyDescent="0.25">
      <c r="A44" s="1" t="s">
        <v>46</v>
      </c>
      <c r="B44" s="27"/>
    </row>
    <row r="45" spans="1:13" ht="15.75" thickBot="1" x14ac:dyDescent="0.3"/>
    <row r="46" spans="1:13" ht="35.25" customHeight="1" x14ac:dyDescent="0.25">
      <c r="A46" s="1218" t="s">
        <v>149</v>
      </c>
      <c r="B46" s="1219"/>
      <c r="C46" s="1219"/>
      <c r="D46" s="1220"/>
      <c r="H46" s="40"/>
      <c r="I46" s="33"/>
      <c r="J46" s="33"/>
      <c r="K46" s="33"/>
      <c r="L46" s="40"/>
      <c r="M46" s="41"/>
    </row>
    <row r="47" spans="1:13" ht="15.75" thickBot="1" x14ac:dyDescent="0.3">
      <c r="A47" s="55" t="s">
        <v>124</v>
      </c>
      <c r="B47" s="56" t="s">
        <v>125</v>
      </c>
      <c r="C47" s="56" t="s">
        <v>126</v>
      </c>
      <c r="D47" s="57" t="s">
        <v>127</v>
      </c>
      <c r="H47" s="40"/>
      <c r="I47" s="33"/>
      <c r="J47" s="33"/>
      <c r="K47" s="33"/>
      <c r="L47" s="40"/>
      <c r="M47" s="41"/>
    </row>
    <row r="48" spans="1:13" ht="30" x14ac:dyDescent="0.25">
      <c r="A48" s="51">
        <v>1</v>
      </c>
      <c r="B48" s="52" t="s">
        <v>128</v>
      </c>
      <c r="C48" s="53" t="s">
        <v>129</v>
      </c>
      <c r="D48" s="54" t="s">
        <v>130</v>
      </c>
    </row>
    <row r="49" spans="1:5" ht="30" x14ac:dyDescent="0.25">
      <c r="A49" s="44">
        <v>2</v>
      </c>
      <c r="B49" s="42" t="s">
        <v>96</v>
      </c>
      <c r="C49" s="43" t="s">
        <v>131</v>
      </c>
      <c r="D49" s="45" t="s">
        <v>132</v>
      </c>
    </row>
    <row r="50" spans="1:5" ht="30" x14ac:dyDescent="0.25">
      <c r="A50" s="44">
        <v>3</v>
      </c>
      <c r="B50" s="42" t="s">
        <v>98</v>
      </c>
      <c r="C50" s="43" t="s">
        <v>133</v>
      </c>
      <c r="D50" s="45" t="s">
        <v>134</v>
      </c>
    </row>
    <row r="51" spans="1:5" ht="45" x14ac:dyDescent="0.25">
      <c r="A51" s="44">
        <v>4</v>
      </c>
      <c r="B51" s="42" t="s">
        <v>135</v>
      </c>
      <c r="C51" s="43" t="s">
        <v>136</v>
      </c>
      <c r="D51" s="46" t="s">
        <v>137</v>
      </c>
    </row>
    <row r="52" spans="1:5" ht="45.75" thickBot="1" x14ac:dyDescent="0.3">
      <c r="A52" s="47">
        <v>5</v>
      </c>
      <c r="B52" s="48" t="s">
        <v>138</v>
      </c>
      <c r="C52" s="49" t="s">
        <v>139</v>
      </c>
      <c r="D52" s="50" t="s">
        <v>140</v>
      </c>
    </row>
    <row r="53" spans="1:5" ht="15.75" thickBot="1" x14ac:dyDescent="0.3"/>
    <row r="54" spans="1:5" ht="45" customHeight="1" x14ac:dyDescent="0.25">
      <c r="A54" s="1218" t="s">
        <v>141</v>
      </c>
      <c r="B54" s="1219"/>
      <c r="C54" s="1240"/>
      <c r="D54" s="1241"/>
    </row>
    <row r="55" spans="1:5" ht="15.75" thickBot="1" x14ac:dyDescent="0.3">
      <c r="A55" s="88" t="s">
        <v>124</v>
      </c>
      <c r="B55" s="95" t="s">
        <v>142</v>
      </c>
      <c r="C55" s="1242" t="s">
        <v>143</v>
      </c>
      <c r="D55" s="1243"/>
    </row>
    <row r="56" spans="1:5" ht="29.25" customHeight="1" x14ac:dyDescent="0.25">
      <c r="A56" s="89">
        <v>5</v>
      </c>
      <c r="B56" s="92" t="s">
        <v>144</v>
      </c>
      <c r="C56" s="1244" t="s">
        <v>145</v>
      </c>
      <c r="D56" s="1245"/>
    </row>
    <row r="57" spans="1:5" ht="36.75" customHeight="1" x14ac:dyDescent="0.25">
      <c r="A57" s="90">
        <v>10</v>
      </c>
      <c r="B57" s="93" t="s">
        <v>99</v>
      </c>
      <c r="C57" s="1246" t="s">
        <v>148</v>
      </c>
      <c r="D57" s="1247"/>
    </row>
    <row r="58" spans="1:5" ht="29.25" customHeight="1" thickBot="1" x14ac:dyDescent="0.3">
      <c r="A58" s="91">
        <v>20</v>
      </c>
      <c r="B58" s="94" t="s">
        <v>146</v>
      </c>
      <c r="C58" s="1248" t="s">
        <v>147</v>
      </c>
      <c r="D58" s="1249"/>
    </row>
    <row r="59" spans="1:5" ht="15.75" thickBot="1" x14ac:dyDescent="0.3"/>
    <row r="60" spans="1:5" x14ac:dyDescent="0.25">
      <c r="A60" s="1250" t="s">
        <v>172</v>
      </c>
      <c r="B60" s="1251"/>
      <c r="C60" s="1251"/>
      <c r="D60" s="1251"/>
      <c r="E60" s="1252"/>
    </row>
    <row r="61" spans="1:5" ht="15.75" thickBot="1" x14ac:dyDescent="0.3">
      <c r="A61" s="83" t="s">
        <v>173</v>
      </c>
      <c r="B61" s="83" t="s">
        <v>174</v>
      </c>
      <c r="C61" s="1234" t="s">
        <v>175</v>
      </c>
      <c r="D61" s="1234"/>
      <c r="E61" s="1235"/>
    </row>
    <row r="62" spans="1:5" ht="36.75" customHeight="1" x14ac:dyDescent="0.25">
      <c r="A62" s="84" t="s">
        <v>138</v>
      </c>
      <c r="B62" s="52">
        <v>5</v>
      </c>
      <c r="C62" s="80" t="s">
        <v>84</v>
      </c>
      <c r="D62" s="81" t="s">
        <v>176</v>
      </c>
      <c r="E62" s="82" t="s">
        <v>90</v>
      </c>
    </row>
    <row r="63" spans="1:5" ht="36.75" customHeight="1" x14ac:dyDescent="0.25">
      <c r="A63" s="85" t="s">
        <v>135</v>
      </c>
      <c r="B63" s="42">
        <v>4</v>
      </c>
      <c r="C63" s="72" t="s">
        <v>82</v>
      </c>
      <c r="D63" s="73" t="s">
        <v>177</v>
      </c>
      <c r="E63" s="75" t="s">
        <v>89</v>
      </c>
    </row>
    <row r="64" spans="1:5" ht="36.75" customHeight="1" x14ac:dyDescent="0.25">
      <c r="A64" s="85" t="s">
        <v>98</v>
      </c>
      <c r="B64" s="42">
        <v>3</v>
      </c>
      <c r="C64" s="72" t="s">
        <v>80</v>
      </c>
      <c r="D64" s="73" t="s">
        <v>178</v>
      </c>
      <c r="E64" s="75" t="s">
        <v>88</v>
      </c>
    </row>
    <row r="65" spans="1:10" ht="36.75" customHeight="1" x14ac:dyDescent="0.25">
      <c r="A65" s="85" t="s">
        <v>96</v>
      </c>
      <c r="B65" s="42">
        <v>2</v>
      </c>
      <c r="C65" s="74" t="s">
        <v>179</v>
      </c>
      <c r="D65" s="72" t="s">
        <v>82</v>
      </c>
      <c r="E65" s="76" t="s">
        <v>177</v>
      </c>
    </row>
    <row r="66" spans="1:10" ht="36.75" customHeight="1" x14ac:dyDescent="0.25">
      <c r="A66" s="85" t="s">
        <v>128</v>
      </c>
      <c r="B66" s="42">
        <v>1</v>
      </c>
      <c r="C66" s="74" t="s">
        <v>180</v>
      </c>
      <c r="D66" s="74" t="s">
        <v>179</v>
      </c>
      <c r="E66" s="77" t="s">
        <v>82</v>
      </c>
    </row>
    <row r="67" spans="1:10" x14ac:dyDescent="0.25">
      <c r="A67" s="1236" t="s">
        <v>181</v>
      </c>
      <c r="B67" s="1237"/>
      <c r="C67" s="86" t="s">
        <v>97</v>
      </c>
      <c r="D67" s="86" t="s">
        <v>99</v>
      </c>
      <c r="E67" s="87" t="s">
        <v>146</v>
      </c>
    </row>
    <row r="68" spans="1:10" ht="15.75" thickBot="1" x14ac:dyDescent="0.3">
      <c r="A68" s="1238" t="s">
        <v>174</v>
      </c>
      <c r="B68" s="1239"/>
      <c r="C68" s="78">
        <v>5</v>
      </c>
      <c r="D68" s="78">
        <v>10</v>
      </c>
      <c r="E68" s="79">
        <v>20</v>
      </c>
    </row>
    <row r="76" spans="1:10" ht="45" x14ac:dyDescent="0.25">
      <c r="H76" s="15" t="s">
        <v>69</v>
      </c>
      <c r="I76" s="15" t="s">
        <v>70</v>
      </c>
      <c r="J76" s="15" t="s">
        <v>71</v>
      </c>
    </row>
    <row r="77" spans="1:10" x14ac:dyDescent="0.25">
      <c r="H77" s="7" t="s">
        <v>72</v>
      </c>
      <c r="I77" s="7" t="s">
        <v>72</v>
      </c>
      <c r="J77" s="7" t="s">
        <v>72</v>
      </c>
    </row>
    <row r="78" spans="1:10" x14ac:dyDescent="0.25">
      <c r="H78" s="7" t="s">
        <v>73</v>
      </c>
      <c r="I78" s="7" t="s">
        <v>73</v>
      </c>
      <c r="J78" s="7" t="s">
        <v>73</v>
      </c>
    </row>
    <row r="79" spans="1:10" x14ac:dyDescent="0.25">
      <c r="A79" s="9" t="s">
        <v>47</v>
      </c>
      <c r="B79" s="58"/>
    </row>
    <row r="80" spans="1:10" x14ac:dyDescent="0.25">
      <c r="A80" s="8" t="s">
        <v>48</v>
      </c>
      <c r="B80" s="26"/>
    </row>
    <row r="81" spans="1:7" x14ac:dyDescent="0.25">
      <c r="A81" s="8" t="s">
        <v>49</v>
      </c>
      <c r="B81" s="26"/>
    </row>
    <row r="82" spans="1:7" x14ac:dyDescent="0.25">
      <c r="A82" s="8" t="s">
        <v>50</v>
      </c>
      <c r="B82" s="26"/>
    </row>
    <row r="83" spans="1:7" x14ac:dyDescent="0.25">
      <c r="A83" s="8" t="s">
        <v>51</v>
      </c>
      <c r="B83" s="26"/>
    </row>
    <row r="84" spans="1:7" x14ac:dyDescent="0.25">
      <c r="B84" s="37"/>
    </row>
    <row r="85" spans="1:7" x14ac:dyDescent="0.25">
      <c r="A85" s="9" t="s">
        <v>52</v>
      </c>
      <c r="B85" s="58"/>
    </row>
    <row r="86" spans="1:7" x14ac:dyDescent="0.25">
      <c r="A86" s="8" t="s">
        <v>53</v>
      </c>
      <c r="B86" s="26"/>
    </row>
    <row r="87" spans="1:7" x14ac:dyDescent="0.25">
      <c r="A87" s="8" t="s">
        <v>54</v>
      </c>
      <c r="B87" s="26"/>
    </row>
    <row r="88" spans="1:7" x14ac:dyDescent="0.25">
      <c r="A88" s="10" t="s">
        <v>55</v>
      </c>
      <c r="B88" s="28"/>
    </row>
    <row r="89" spans="1:7" ht="30" x14ac:dyDescent="0.25">
      <c r="E89" s="14" t="s">
        <v>66</v>
      </c>
      <c r="F89" s="13" t="s">
        <v>67</v>
      </c>
      <c r="G89" s="13" t="s">
        <v>68</v>
      </c>
    </row>
    <row r="90" spans="1:7" x14ac:dyDescent="0.25">
      <c r="A90" s="9" t="s">
        <v>56</v>
      </c>
      <c r="B90" s="9"/>
      <c r="C90" s="11" t="s">
        <v>57</v>
      </c>
      <c r="E90" s="7" t="s">
        <v>72</v>
      </c>
      <c r="F90" s="7" t="s">
        <v>72</v>
      </c>
      <c r="G90" s="7" t="s">
        <v>72</v>
      </c>
    </row>
    <row r="91" spans="1:7" x14ac:dyDescent="0.25">
      <c r="A91" s="7" t="s">
        <v>58</v>
      </c>
      <c r="B91" s="7"/>
      <c r="C91" s="7" t="s">
        <v>59</v>
      </c>
      <c r="E91" s="7" t="s">
        <v>73</v>
      </c>
      <c r="F91" s="7" t="s">
        <v>73</v>
      </c>
      <c r="G91" s="7" t="s">
        <v>73</v>
      </c>
    </row>
    <row r="92" spans="1:7" x14ac:dyDescent="0.25">
      <c r="A92" s="7" t="s">
        <v>60</v>
      </c>
      <c r="B92" s="7"/>
      <c r="C92" s="7" t="s">
        <v>61</v>
      </c>
    </row>
    <row r="93" spans="1:7" x14ac:dyDescent="0.25">
      <c r="A93" s="12"/>
      <c r="B93" s="12"/>
      <c r="C93" s="7" t="s">
        <v>62</v>
      </c>
    </row>
    <row r="94" spans="1:7" x14ac:dyDescent="0.25">
      <c r="A94" s="12"/>
      <c r="B94" s="12"/>
    </row>
    <row r="96" spans="1:7" x14ac:dyDescent="0.25">
      <c r="A96" s="13" t="s">
        <v>63</v>
      </c>
      <c r="B96" s="13"/>
      <c r="C96" s="13" t="s">
        <v>64</v>
      </c>
      <c r="D96" s="13" t="s">
        <v>65</v>
      </c>
    </row>
    <row r="97" spans="1:4" x14ac:dyDescent="0.25">
      <c r="A97" s="7" t="s">
        <v>72</v>
      </c>
      <c r="B97" s="7"/>
      <c r="C97" s="7" t="s">
        <v>72</v>
      </c>
      <c r="D97" s="7" t="s">
        <v>72</v>
      </c>
    </row>
    <row r="98" spans="1:4" x14ac:dyDescent="0.25">
      <c r="A98" s="7" t="s">
        <v>73</v>
      </c>
      <c r="B98" s="7"/>
      <c r="C98" s="7" t="s">
        <v>73</v>
      </c>
      <c r="D98" s="7" t="s">
        <v>73</v>
      </c>
    </row>
    <row r="99" spans="1:4" ht="15.75" thickBot="1" x14ac:dyDescent="0.3"/>
    <row r="100" spans="1:4" ht="30.75" thickBot="1" x14ac:dyDescent="0.3">
      <c r="A100" s="16" t="s">
        <v>74</v>
      </c>
      <c r="B100" s="16"/>
      <c r="C100" s="16" t="s">
        <v>75</v>
      </c>
    </row>
    <row r="101" spans="1:4" ht="15.75" thickBot="1" x14ac:dyDescent="0.3">
      <c r="A101" s="17" t="s">
        <v>76</v>
      </c>
      <c r="B101" s="29"/>
      <c r="C101" s="18" t="s">
        <v>77</v>
      </c>
    </row>
    <row r="102" spans="1:4" ht="15.75" thickBot="1" x14ac:dyDescent="0.3">
      <c r="A102" s="17" t="s">
        <v>78</v>
      </c>
      <c r="B102" s="29"/>
      <c r="C102" s="19" t="s">
        <v>79</v>
      </c>
    </row>
    <row r="103" spans="1:4" ht="15.75" thickBot="1" x14ac:dyDescent="0.3">
      <c r="A103" s="20" t="s">
        <v>80</v>
      </c>
      <c r="B103" s="30"/>
      <c r="C103" s="19" t="s">
        <v>81</v>
      </c>
    </row>
    <row r="104" spans="1:4" ht="15.75" thickBot="1" x14ac:dyDescent="0.3">
      <c r="A104" s="20" t="s">
        <v>82</v>
      </c>
      <c r="B104" s="20"/>
      <c r="C104" s="21" t="s">
        <v>83</v>
      </c>
    </row>
    <row r="105" spans="1:4" ht="15.75" thickBot="1" x14ac:dyDescent="0.3">
      <c r="A105" s="22" t="s">
        <v>84</v>
      </c>
      <c r="B105" s="30"/>
    </row>
    <row r="106" spans="1:4" ht="15.75" thickBot="1" x14ac:dyDescent="0.3">
      <c r="A106" s="23" t="s">
        <v>85</v>
      </c>
      <c r="B106" s="31"/>
    </row>
    <row r="107" spans="1:4" ht="15.75" thickBot="1" x14ac:dyDescent="0.3">
      <c r="A107" s="23" t="s">
        <v>86</v>
      </c>
      <c r="B107" s="31"/>
    </row>
    <row r="108" spans="1:4" ht="15.75" thickBot="1" x14ac:dyDescent="0.3">
      <c r="A108" s="23" t="s">
        <v>87</v>
      </c>
      <c r="B108" s="31"/>
    </row>
    <row r="109" spans="1:4" ht="15.75" thickBot="1" x14ac:dyDescent="0.3">
      <c r="A109" s="24" t="s">
        <v>88</v>
      </c>
      <c r="B109" s="32"/>
    </row>
    <row r="110" spans="1:4" ht="15.75" thickBot="1" x14ac:dyDescent="0.3">
      <c r="A110" s="24" t="s">
        <v>89</v>
      </c>
      <c r="B110" s="32"/>
    </row>
    <row r="111" spans="1:4" ht="15.75" thickBot="1" x14ac:dyDescent="0.3">
      <c r="A111" s="24" t="s">
        <v>90</v>
      </c>
      <c r="B111" s="32"/>
    </row>
    <row r="115" spans="1:2" x14ac:dyDescent="0.25">
      <c r="A115" s="34">
        <v>5</v>
      </c>
      <c r="B115" s="2" t="s">
        <v>48</v>
      </c>
    </row>
    <row r="116" spans="1:2" x14ac:dyDescent="0.25">
      <c r="A116" s="34">
        <v>10</v>
      </c>
      <c r="B116" s="2" t="s">
        <v>48</v>
      </c>
    </row>
    <row r="117" spans="1:2" x14ac:dyDescent="0.25">
      <c r="A117">
        <v>15</v>
      </c>
      <c r="B117" t="s">
        <v>49</v>
      </c>
    </row>
    <row r="118" spans="1:2" x14ac:dyDescent="0.25">
      <c r="A118" s="34">
        <v>20</v>
      </c>
      <c r="B118" s="2" t="s">
        <v>49</v>
      </c>
    </row>
    <row r="119" spans="1:2" x14ac:dyDescent="0.25">
      <c r="A119" s="34">
        <v>25</v>
      </c>
      <c r="B119" s="2" t="s">
        <v>49</v>
      </c>
    </row>
    <row r="120" spans="1:2" x14ac:dyDescent="0.25">
      <c r="A120" s="34">
        <v>30</v>
      </c>
      <c r="B120" s="2" t="s">
        <v>50</v>
      </c>
    </row>
    <row r="121" spans="1:2" x14ac:dyDescent="0.25">
      <c r="A121" s="34">
        <v>40</v>
      </c>
      <c r="B121" s="2" t="s">
        <v>50</v>
      </c>
    </row>
    <row r="122" spans="1:2" x14ac:dyDescent="0.25">
      <c r="A122" s="34">
        <v>50</v>
      </c>
      <c r="B122" s="2" t="s">
        <v>50</v>
      </c>
    </row>
    <row r="123" spans="1:2" x14ac:dyDescent="0.25">
      <c r="A123" s="34">
        <v>60</v>
      </c>
      <c r="B123" s="2" t="s">
        <v>51</v>
      </c>
    </row>
    <row r="124" spans="1:2" x14ac:dyDescent="0.25">
      <c r="A124" s="34">
        <v>80</v>
      </c>
      <c r="B124" s="2" t="s">
        <v>51</v>
      </c>
    </row>
    <row r="125" spans="1:2" x14ac:dyDescent="0.25">
      <c r="A125" s="34">
        <v>100</v>
      </c>
      <c r="B125" s="2" t="s">
        <v>51</v>
      </c>
    </row>
    <row r="126" spans="1:2" x14ac:dyDescent="0.25">
      <c r="A126" s="34"/>
      <c r="B126" s="2"/>
    </row>
    <row r="127" spans="1:2" x14ac:dyDescent="0.25">
      <c r="A127" s="34"/>
      <c r="B127" s="2"/>
    </row>
    <row r="128" spans="1:2" x14ac:dyDescent="0.25">
      <c r="A128" s="34"/>
      <c r="B128" s="2"/>
    </row>
    <row r="129" spans="1:2" x14ac:dyDescent="0.25">
      <c r="A129" s="34"/>
      <c r="B129" s="2"/>
    </row>
    <row r="130" spans="1:2" x14ac:dyDescent="0.25">
      <c r="A130" s="34"/>
      <c r="B130" s="2"/>
    </row>
    <row r="131" spans="1:2" x14ac:dyDescent="0.25">
      <c r="A131" s="34"/>
      <c r="B131" s="2"/>
    </row>
    <row r="132" spans="1:2" x14ac:dyDescent="0.25">
      <c r="A132" s="34"/>
      <c r="B132" s="2"/>
    </row>
    <row r="133" spans="1:2" x14ac:dyDescent="0.25">
      <c r="A133" s="34"/>
      <c r="B133" s="2"/>
    </row>
    <row r="134" spans="1:2" x14ac:dyDescent="0.25">
      <c r="A134" s="34"/>
      <c r="B134" s="2"/>
    </row>
    <row r="135" spans="1:2" x14ac:dyDescent="0.25">
      <c r="A135" s="34"/>
      <c r="B135" s="2"/>
    </row>
    <row r="136" spans="1:2" x14ac:dyDescent="0.25">
      <c r="A136" s="34"/>
      <c r="B136" s="2"/>
    </row>
    <row r="137" spans="1:2" x14ac:dyDescent="0.25">
      <c r="A137" s="34"/>
      <c r="B137" s="2"/>
    </row>
    <row r="138" spans="1:2" x14ac:dyDescent="0.25">
      <c r="A138" s="34"/>
      <c r="B138" s="2"/>
    </row>
    <row r="139" spans="1:2" x14ac:dyDescent="0.25">
      <c r="A139" s="34"/>
      <c r="B139" s="2"/>
    </row>
    <row r="142" spans="1:2" x14ac:dyDescent="0.25">
      <c r="A142" s="97" t="s">
        <v>0</v>
      </c>
    </row>
    <row r="143" spans="1:2" x14ac:dyDescent="0.25">
      <c r="A143" t="s">
        <v>186</v>
      </c>
    </row>
    <row r="144" spans="1:2" x14ac:dyDescent="0.25">
      <c r="A144" t="s">
        <v>187</v>
      </c>
    </row>
    <row r="145" spans="1:1" x14ac:dyDescent="0.25">
      <c r="A145" t="s">
        <v>189</v>
      </c>
    </row>
    <row r="146" spans="1:1" x14ac:dyDescent="0.25">
      <c r="A146" t="s">
        <v>190</v>
      </c>
    </row>
    <row r="147" spans="1:1" x14ac:dyDescent="0.25">
      <c r="A147" t="s">
        <v>191</v>
      </c>
    </row>
    <row r="148" spans="1:1" x14ac:dyDescent="0.25">
      <c r="A148" t="s">
        <v>192</v>
      </c>
    </row>
    <row r="149" spans="1:1" x14ac:dyDescent="0.25">
      <c r="A149" t="s">
        <v>193</v>
      </c>
    </row>
    <row r="150" spans="1:1" x14ac:dyDescent="0.25">
      <c r="A150" t="s">
        <v>194</v>
      </c>
    </row>
    <row r="151" spans="1:1" x14ac:dyDescent="0.25">
      <c r="A151" t="s">
        <v>188</v>
      </c>
    </row>
    <row r="152" spans="1:1" x14ac:dyDescent="0.25">
      <c r="A152" t="s">
        <v>195</v>
      </c>
    </row>
    <row r="153" spans="1:1" x14ac:dyDescent="0.25">
      <c r="A153" t="s">
        <v>196</v>
      </c>
    </row>
    <row r="154" spans="1:1" x14ac:dyDescent="0.25">
      <c r="A154" t="s">
        <v>197</v>
      </c>
    </row>
    <row r="155" spans="1:1" x14ac:dyDescent="0.25">
      <c r="A155" t="s">
        <v>581</v>
      </c>
    </row>
    <row r="156" spans="1:1" x14ac:dyDescent="0.25">
      <c r="A156" t="s">
        <v>198</v>
      </c>
    </row>
    <row r="157" spans="1:1" x14ac:dyDescent="0.25">
      <c r="A157" t="s">
        <v>199</v>
      </c>
    </row>
    <row r="158" spans="1:1" x14ac:dyDescent="0.25">
      <c r="A158" t="s">
        <v>200</v>
      </c>
    </row>
    <row r="159" spans="1:1" x14ac:dyDescent="0.25">
      <c r="A159" t="s">
        <v>201</v>
      </c>
    </row>
    <row r="162" spans="1:1" x14ac:dyDescent="0.25">
      <c r="A162" s="97" t="s">
        <v>536</v>
      </c>
    </row>
    <row r="163" spans="1:1" x14ac:dyDescent="0.25">
      <c r="A163" s="2" t="s">
        <v>537</v>
      </c>
    </row>
    <row r="164" spans="1:1" x14ac:dyDescent="0.25">
      <c r="A164" s="2" t="s">
        <v>538</v>
      </c>
    </row>
    <row r="165" spans="1:1" x14ac:dyDescent="0.25">
      <c r="A165" s="2" t="s">
        <v>539</v>
      </c>
    </row>
    <row r="166" spans="1:1" x14ac:dyDescent="0.25">
      <c r="A166" s="2" t="s">
        <v>540</v>
      </c>
    </row>
    <row r="167" spans="1:1" x14ac:dyDescent="0.25">
      <c r="A167" s="131" t="s">
        <v>541</v>
      </c>
    </row>
  </sheetData>
  <mergeCells count="21">
    <mergeCell ref="A60:E60"/>
    <mergeCell ref="C61:E61"/>
    <mergeCell ref="A67:B67"/>
    <mergeCell ref="A68:B68"/>
    <mergeCell ref="C55:D55"/>
    <mergeCell ref="C56:D56"/>
    <mergeCell ref="C57:D57"/>
    <mergeCell ref="C58:D58"/>
    <mergeCell ref="A1:B1"/>
    <mergeCell ref="A18:B18"/>
    <mergeCell ref="A46:D46"/>
    <mergeCell ref="A54:D54"/>
    <mergeCell ref="A12:A13"/>
    <mergeCell ref="A2:A3"/>
    <mergeCell ref="A4:A5"/>
    <mergeCell ref="A6:A7"/>
    <mergeCell ref="A9:A11"/>
    <mergeCell ref="A14:A15"/>
    <mergeCell ref="A19:A20"/>
    <mergeCell ref="A22:A26"/>
    <mergeCell ref="A27:A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vt:lpstr>
      <vt:lpstr>MRC DNBC 2018</vt:lpstr>
      <vt:lpstr>Hoja2</vt:lpstr>
      <vt:lpstr>MAPA PROCESOS</vt:lpstr>
      <vt:lpstr>SOLICITUD DE CAMBIOS</vt:lpstr>
      <vt:lpstr>IMPACTO</vt:lpstr>
      <vt:lpstr>BASE</vt:lpstr>
      <vt:lpstr>'MRC DNBC 2018'!Área_de_impresión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SIERRA</dc:creator>
  <cp:lastModifiedBy>LEIDY SIERRA</cp:lastModifiedBy>
  <cp:lastPrinted>2017-12-27T21:14:21Z</cp:lastPrinted>
  <dcterms:created xsi:type="dcterms:W3CDTF">2016-06-13T18:48:58Z</dcterms:created>
  <dcterms:modified xsi:type="dcterms:W3CDTF">2018-05-10T21:22:51Z</dcterms:modified>
</cp:coreProperties>
</file>