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0635"/>
  </bookViews>
  <sheets>
    <sheet name="PROGRAMA_AUDITORIA" sheetId="1" r:id="rId1"/>
    <sheet name="RESUMEN" sheetId="2" r:id="rId2"/>
  </sheets>
  <definedNames>
    <definedName name="_xlnm._FilterDatabase" localSheetId="0" hidden="1">PROGRAMA_AUDITORIA!$E$20:$AB$50</definedName>
    <definedName name="_xlnm.Print_Area" localSheetId="0">PROGRAMA_AUDITORIA!$A$1:$AC$128</definedName>
    <definedName name="_xlnm.Print_Titles" localSheetId="0">PROGRAMA_AUDITORIA!$19:$21</definedName>
  </definedNames>
  <calcPr calcId="152511"/>
</workbook>
</file>

<file path=xl/calcChain.xml><?xml version="1.0" encoding="utf-8"?>
<calcChain xmlns="http://schemas.openxmlformats.org/spreadsheetml/2006/main">
  <c r="H11" i="2" l="1"/>
  <c r="D10" i="2"/>
  <c r="E10" i="2"/>
  <c r="F10" i="2"/>
  <c r="G10" i="2"/>
  <c r="H10" i="2"/>
  <c r="I10" i="2"/>
  <c r="C10" i="2"/>
  <c r="M10" i="2"/>
  <c r="K10" i="2"/>
  <c r="L10" i="2"/>
  <c r="N10" i="2"/>
  <c r="J10" i="2"/>
  <c r="G67" i="1"/>
  <c r="I67" i="1"/>
  <c r="K67" i="1"/>
  <c r="M67" i="1"/>
  <c r="M69" i="1" s="1"/>
  <c r="O67" i="1"/>
  <c r="Q67" i="1"/>
  <c r="S67" i="1"/>
  <c r="U67" i="1"/>
  <c r="W67" i="1"/>
  <c r="Y67" i="1"/>
  <c r="AA67" i="1"/>
  <c r="E67" i="1"/>
  <c r="G68" i="1"/>
  <c r="I68" i="1"/>
  <c r="I69" i="1" s="1"/>
  <c r="K68" i="1"/>
  <c r="M68" i="1"/>
  <c r="O68" i="1"/>
  <c r="O69" i="1" s="1"/>
  <c r="Q68" i="1"/>
  <c r="S68" i="1"/>
  <c r="U68" i="1"/>
  <c r="W68" i="1"/>
  <c r="Y68" i="1"/>
  <c r="Y69" i="1" s="1"/>
  <c r="AA68" i="1"/>
  <c r="E68" i="1"/>
  <c r="Q69" i="1"/>
  <c r="G69" i="1"/>
  <c r="M6" i="2"/>
  <c r="O10" i="2" l="1"/>
  <c r="W69" i="1"/>
  <c r="U69" i="1"/>
  <c r="K69" i="1"/>
  <c r="S69" i="1"/>
  <c r="AA69" i="1"/>
  <c r="E69" i="1"/>
  <c r="L9" i="2"/>
  <c r="I7" i="2"/>
  <c r="E56" i="1"/>
  <c r="E55" i="1"/>
  <c r="E57" i="1" s="1"/>
  <c r="G55" i="1"/>
  <c r="I55" i="1"/>
  <c r="K55" i="1"/>
  <c r="M55" i="1"/>
  <c r="O55" i="1"/>
  <c r="Q55" i="1"/>
  <c r="S55" i="1"/>
  <c r="U55" i="1"/>
  <c r="W55" i="1"/>
  <c r="Y55" i="1"/>
  <c r="AA55" i="1"/>
  <c r="N9" i="2"/>
  <c r="L7" i="2"/>
  <c r="G91" i="1"/>
  <c r="I91" i="1"/>
  <c r="K91" i="1"/>
  <c r="K93" i="1" s="1"/>
  <c r="M91" i="1"/>
  <c r="O91" i="1"/>
  <c r="Q91" i="1"/>
  <c r="Q93" i="1" s="1"/>
  <c r="S91" i="1"/>
  <c r="U91" i="1"/>
  <c r="W91" i="1"/>
  <c r="Y91" i="1"/>
  <c r="AA91" i="1"/>
  <c r="G92" i="1"/>
  <c r="G93" i="1" s="1"/>
  <c r="I92" i="1"/>
  <c r="K92" i="1"/>
  <c r="F11" i="2" s="1"/>
  <c r="M92" i="1"/>
  <c r="G11" i="2" s="1"/>
  <c r="O92" i="1"/>
  <c r="Q92" i="1"/>
  <c r="S92" i="1"/>
  <c r="U92" i="1"/>
  <c r="K11" i="2" s="1"/>
  <c r="W92" i="1"/>
  <c r="Y92" i="1"/>
  <c r="M11" i="2" s="1"/>
  <c r="AA92" i="1"/>
  <c r="E91" i="1"/>
  <c r="E93" i="1" s="1"/>
  <c r="N7" i="2"/>
  <c r="M7" i="2"/>
  <c r="K7" i="2"/>
  <c r="J7" i="2"/>
  <c r="H7" i="2"/>
  <c r="G7" i="2"/>
  <c r="F7" i="2"/>
  <c r="E7" i="2"/>
  <c r="D7" i="2"/>
  <c r="C7" i="2"/>
  <c r="D11" i="2"/>
  <c r="L11" i="2"/>
  <c r="E92" i="1"/>
  <c r="C11" i="2" s="1"/>
  <c r="I11" i="2"/>
  <c r="O93" i="1"/>
  <c r="Y93" i="1"/>
  <c r="I93" i="1"/>
  <c r="E11" i="2"/>
  <c r="M9" i="2"/>
  <c r="K9" i="2"/>
  <c r="J9" i="2"/>
  <c r="I9" i="2"/>
  <c r="H9" i="2"/>
  <c r="G9" i="2"/>
  <c r="F9" i="2"/>
  <c r="E9" i="2"/>
  <c r="D9" i="2"/>
  <c r="C9" i="2"/>
  <c r="G56" i="1"/>
  <c r="G57" i="1" s="1"/>
  <c r="I56" i="1"/>
  <c r="I57" i="1" s="1"/>
  <c r="K56" i="1"/>
  <c r="M56" i="1"/>
  <c r="O56" i="1"/>
  <c r="O57" i="1" s="1"/>
  <c r="Q56" i="1"/>
  <c r="Q57" i="1" s="1"/>
  <c r="S56" i="1"/>
  <c r="U56" i="1"/>
  <c r="W56" i="1"/>
  <c r="W57" i="1" s="1"/>
  <c r="Y56" i="1"/>
  <c r="Y57" i="1" s="1"/>
  <c r="AA56" i="1"/>
  <c r="G85" i="1"/>
  <c r="I85" i="1"/>
  <c r="K85" i="1"/>
  <c r="M85" i="1"/>
  <c r="O85" i="1"/>
  <c r="Q85" i="1"/>
  <c r="S85" i="1"/>
  <c r="U85" i="1"/>
  <c r="W85" i="1"/>
  <c r="Y85" i="1"/>
  <c r="AA85" i="1"/>
  <c r="G86" i="1"/>
  <c r="G87" i="1" s="1"/>
  <c r="I86" i="1"/>
  <c r="E8" i="2" s="1"/>
  <c r="K86" i="1"/>
  <c r="F8" i="2" s="1"/>
  <c r="M86" i="1"/>
  <c r="G8" i="2" s="1"/>
  <c r="O86" i="1"/>
  <c r="H8" i="2" s="1"/>
  <c r="Q86" i="1"/>
  <c r="I8" i="2" s="1"/>
  <c r="S86" i="1"/>
  <c r="U86" i="1"/>
  <c r="U87" i="1" s="1"/>
  <c r="W86" i="1"/>
  <c r="W87" i="1" s="1"/>
  <c r="Y86" i="1"/>
  <c r="Y87" i="1" s="1"/>
  <c r="AA86" i="1"/>
  <c r="E86" i="1"/>
  <c r="C8" i="2" s="1"/>
  <c r="E85" i="1"/>
  <c r="E73" i="1"/>
  <c r="I61" i="1"/>
  <c r="K61" i="1"/>
  <c r="M61" i="1"/>
  <c r="O61" i="1"/>
  <c r="Q61" i="1"/>
  <c r="Q63" i="1" s="1"/>
  <c r="S61" i="1"/>
  <c r="S63" i="1" s="1"/>
  <c r="U61" i="1"/>
  <c r="U63" i="1" s="1"/>
  <c r="W61" i="1"/>
  <c r="W63" i="1" s="1"/>
  <c r="Y61" i="1"/>
  <c r="Y63" i="1" s="1"/>
  <c r="AA61" i="1"/>
  <c r="AA63" i="1" s="1"/>
  <c r="I62" i="1"/>
  <c r="E4" i="2" s="1"/>
  <c r="K62" i="1"/>
  <c r="F4" i="2" s="1"/>
  <c r="M62" i="1"/>
  <c r="G4" i="2" s="1"/>
  <c r="O62" i="1"/>
  <c r="H4" i="2" s="1"/>
  <c r="Q62" i="1"/>
  <c r="I4" i="2" s="1"/>
  <c r="S62" i="1"/>
  <c r="J4" i="2" s="1"/>
  <c r="U62" i="1"/>
  <c r="K4" i="2" s="1"/>
  <c r="W62" i="1"/>
  <c r="L4" i="2" s="1"/>
  <c r="Y62" i="1"/>
  <c r="M4" i="2" s="1"/>
  <c r="AA62" i="1"/>
  <c r="N4" i="2" s="1"/>
  <c r="G62" i="1"/>
  <c r="D4" i="2" s="1"/>
  <c r="G61" i="1"/>
  <c r="G63" i="1" s="1"/>
  <c r="E61" i="1"/>
  <c r="E63" i="1" s="1"/>
  <c r="E62" i="1"/>
  <c r="C4" i="2" s="1"/>
  <c r="E79" i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Q87" i="1"/>
  <c r="G79" i="1"/>
  <c r="I79" i="1"/>
  <c r="K79" i="1"/>
  <c r="M79" i="1"/>
  <c r="O79" i="1"/>
  <c r="Q79" i="1"/>
  <c r="S79" i="1"/>
  <c r="U79" i="1"/>
  <c r="W79" i="1"/>
  <c r="Y79" i="1"/>
  <c r="AA79" i="1"/>
  <c r="G80" i="1"/>
  <c r="D6" i="2" s="1"/>
  <c r="I80" i="1"/>
  <c r="E6" i="2" s="1"/>
  <c r="K80" i="1"/>
  <c r="K81" i="1" s="1"/>
  <c r="M80" i="1"/>
  <c r="G6" i="2" s="1"/>
  <c r="O80" i="1"/>
  <c r="O81" i="1" s="1"/>
  <c r="Q80" i="1"/>
  <c r="S80" i="1"/>
  <c r="S81" i="1" s="1"/>
  <c r="U80" i="1"/>
  <c r="K6" i="2" s="1"/>
  <c r="W80" i="1"/>
  <c r="L6" i="2" s="1"/>
  <c r="Y80" i="1"/>
  <c r="AA80" i="1"/>
  <c r="AA81" i="1" s="1"/>
  <c r="E80" i="1"/>
  <c r="C6" i="2" s="1"/>
  <c r="G73" i="1"/>
  <c r="I73" i="1"/>
  <c r="K73" i="1"/>
  <c r="M73" i="1"/>
  <c r="O73" i="1"/>
  <c r="Q73" i="1"/>
  <c r="S73" i="1"/>
  <c r="U73" i="1"/>
  <c r="W73" i="1"/>
  <c r="Y73" i="1"/>
  <c r="AA73" i="1"/>
  <c r="G74" i="1"/>
  <c r="G75" i="1" s="1"/>
  <c r="I74" i="1"/>
  <c r="I75" i="1" s="1"/>
  <c r="K74" i="1"/>
  <c r="F5" i="2" s="1"/>
  <c r="M74" i="1"/>
  <c r="G5" i="2" s="1"/>
  <c r="O74" i="1"/>
  <c r="H5" i="2" s="1"/>
  <c r="Q74" i="1"/>
  <c r="I5" i="2" s="1"/>
  <c r="S74" i="1"/>
  <c r="U74" i="1"/>
  <c r="K5" i="2" s="1"/>
  <c r="W74" i="1"/>
  <c r="Y74" i="1"/>
  <c r="M5" i="2" s="1"/>
  <c r="AA74" i="1"/>
  <c r="N5" i="2" s="1"/>
  <c r="M75" i="1"/>
  <c r="AA75" i="1"/>
  <c r="E74" i="1"/>
  <c r="C5" i="2" s="1"/>
  <c r="O7" i="2" l="1"/>
  <c r="E87" i="1"/>
  <c r="W81" i="1"/>
  <c r="W75" i="1"/>
  <c r="W93" i="1"/>
  <c r="AA57" i="1"/>
  <c r="J6" i="2"/>
  <c r="O87" i="1"/>
  <c r="D8" i="2"/>
  <c r="L5" i="2"/>
  <c r="D5" i="2"/>
  <c r="AA87" i="1"/>
  <c r="O75" i="1"/>
  <c r="N6" i="2"/>
  <c r="S75" i="1"/>
  <c r="Y81" i="1"/>
  <c r="Q81" i="1"/>
  <c r="O63" i="1"/>
  <c r="S87" i="1"/>
  <c r="F6" i="2"/>
  <c r="F12" i="2" s="1"/>
  <c r="U81" i="1"/>
  <c r="M81" i="1"/>
  <c r="M87" i="1"/>
  <c r="U57" i="1"/>
  <c r="S57" i="1"/>
  <c r="K57" i="1"/>
  <c r="I6" i="2"/>
  <c r="I12" i="2" s="1"/>
  <c r="E81" i="1"/>
  <c r="M8" i="2"/>
  <c r="M12" i="2" s="1"/>
  <c r="L8" i="2"/>
  <c r="L12" i="2" s="1"/>
  <c r="J5" i="2"/>
  <c r="I63" i="1"/>
  <c r="C12" i="2"/>
  <c r="Q75" i="1"/>
  <c r="M57" i="1"/>
  <c r="AA93" i="1"/>
  <c r="S93" i="1"/>
  <c r="E75" i="1"/>
  <c r="G81" i="1"/>
  <c r="E5" i="2"/>
  <c r="O9" i="2"/>
  <c r="G12" i="2"/>
  <c r="H6" i="2"/>
  <c r="H12" i="2" s="1"/>
  <c r="U93" i="1"/>
  <c r="N11" i="2"/>
  <c r="O4" i="2"/>
  <c r="K12" i="2"/>
  <c r="Y75" i="1"/>
  <c r="K63" i="1"/>
  <c r="K75" i="1"/>
  <c r="K87" i="1"/>
  <c r="N8" i="2"/>
  <c r="M93" i="1"/>
  <c r="J11" i="2"/>
  <c r="I81" i="1"/>
  <c r="M63" i="1"/>
  <c r="U75" i="1"/>
  <c r="I87" i="1"/>
  <c r="D12" i="2" l="1"/>
  <c r="O5" i="2"/>
  <c r="J12" i="2"/>
  <c r="E12" i="2"/>
  <c r="O11" i="2"/>
  <c r="O6" i="2"/>
  <c r="N12" i="2"/>
  <c r="O8" i="2"/>
  <c r="O12" i="2" l="1"/>
</calcChain>
</file>

<file path=xl/sharedStrings.xml><?xml version="1.0" encoding="utf-8"?>
<sst xmlns="http://schemas.openxmlformats.org/spreadsheetml/2006/main" count="285" uniqueCount="131">
  <si>
    <t>ITEM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</si>
  <si>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</si>
  <si>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</si>
  <si>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</si>
  <si>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</si>
  <si>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</si>
  <si>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</si>
  <si>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</si>
  <si>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</si>
  <si>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</si>
  <si>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</si>
  <si>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</si>
  <si>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Informe Ejecutivo Anual Evaluación del Sistema de Control Interno de cada vigencia.</t>
  </si>
  <si>
    <t>- Cumplimiento normativo;</t>
  </si>
  <si>
    <t>Informe Pormenorizado de Control Interno.</t>
  </si>
  <si>
    <t>Informe sobre posibles actos de corrupción.</t>
  </si>
  <si>
    <t>Informe Control Interno Contable.</t>
  </si>
  <si>
    <t>Informe Cuenta Anual Consolidado para la Contraloría General de la República. Publicados en el SIRECI "Sistema de Rendición Electrónica de Cuenta e Informes".</t>
  </si>
  <si>
    <t>Informe para el fenecimiento de la Cuenta General del Presupuesto y del Tesoro; Informe a la Cámara de Representantes.</t>
  </si>
  <si>
    <t>Informe Ekogui</t>
  </si>
  <si>
    <t>Informe Derechos de Autor Software</t>
  </si>
  <si>
    <t>Seguimiento a los Mapas de Riesgos de Corrupción.</t>
  </si>
  <si>
    <t>Seguimiento a las Funciones del Comité de Conciliaciones.</t>
  </si>
  <si>
    <t>Informe evaluación por dependencias - todos los procesos</t>
  </si>
  <si>
    <t xml:space="preserve">Seguimiento Planes de mejoramiento y cierre de Hallazgos o No Conformidades </t>
  </si>
  <si>
    <t>Actividades de Capacitación Socialización y Comunicación de herramientas de autocontrol y mejoramiento continuo, como: boletines mensuales, promoción por protectores de pantalla, charlas, entre otras.</t>
  </si>
  <si>
    <t>- Prioridades de gestión;</t>
  </si>
  <si>
    <t>- Análisis documental;</t>
  </si>
  <si>
    <t>- Intensiones precisas;</t>
  </si>
  <si>
    <t>- Inspección;</t>
  </si>
  <si>
    <t>- Muestreo;</t>
  </si>
  <si>
    <t>- Evaluación de riesgos;</t>
  </si>
  <si>
    <t>- Confirmación;</t>
  </si>
  <si>
    <t xml:space="preserve"> - Alineación de requisitos.</t>
  </si>
  <si>
    <t>- Entrevistas;</t>
  </si>
  <si>
    <t>- Encuestas;</t>
  </si>
  <si>
    <t>- Observación;</t>
  </si>
  <si>
    <t>- Comparativos;</t>
  </si>
  <si>
    <t>- Evaluaciones-pruebas de conocimiento;</t>
  </si>
  <si>
    <t>P</t>
  </si>
  <si>
    <t>E</t>
  </si>
  <si>
    <t>CUMPLIMIENTO DE 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</si>
  <si>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</si>
  <si>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</si>
  <si>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</si>
  <si>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</si>
  <si>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</si>
  <si>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</si>
  <si>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</si>
  <si>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</si>
  <si>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</si>
  <si>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</si>
  <si>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</si>
  <si>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</si>
  <si>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EFICACIA DE AUDITORIAS REALIZADAS</t>
  </si>
  <si>
    <t>ROL</t>
  </si>
  <si>
    <t>TIPO DE AUDITORIA O DE ACCION</t>
  </si>
  <si>
    <t xml:space="preserve">EQUIPO AUDITOR/RESPONSABLE DE LA ACCIÓN </t>
  </si>
  <si>
    <t>ENERO</t>
  </si>
  <si>
    <t>Equipo Control Interno</t>
  </si>
  <si>
    <t>EVALUACIÓN Y SEGUIMIENTO</t>
  </si>
  <si>
    <t>Equipo de Control Interno</t>
  </si>
  <si>
    <t xml:space="preserve">OTRAS ACTIVIDADES- HERRAMIENTAS PARA LA MEJORA DE LA OFICINA DE CONTROL INTERNO </t>
  </si>
  <si>
    <t xml:space="preserve">AUDITORIAS  DE GESTIÓN </t>
  </si>
  <si>
    <t xml:space="preserve">SEGUIMIENTO Y CIERRE PLAN DE MEJORAMIENTO </t>
  </si>
  <si>
    <t>Informe sobre las quejas, sugerencias y reclamos.</t>
  </si>
  <si>
    <t>RESPONSABLE: 
LIDER DE PROCESO AUDITADO</t>
  </si>
  <si>
    <t>FORMATO: PROGRAMA  DE AUDITORÍA</t>
  </si>
  <si>
    <t xml:space="preserve">Vigente desde: </t>
  </si>
  <si>
    <t xml:space="preserve">Versión </t>
  </si>
  <si>
    <t xml:space="preserve">Código: 
</t>
  </si>
  <si>
    <t>RELACION CON ENTES EXTERNOS DE CONTROL</t>
  </si>
  <si>
    <r>
      <rPr>
        <b/>
        <sz val="12"/>
        <color rgb="FF002060"/>
        <rFont val="Arial"/>
        <family val="2"/>
      </rPr>
      <t>RECURSOS:</t>
    </r>
    <r>
      <rPr>
        <sz val="12"/>
        <color indexed="8"/>
        <rFont val="Arial"/>
        <family val="2"/>
      </rPr>
      <t xml:space="preserve">
</t>
    </r>
    <r>
      <rPr>
        <sz val="12"/>
        <rFont val="Arial"/>
        <family val="2"/>
      </rPr>
      <t>- Humanos:     Equipo de trabajo de la Oficina de Control interno. 
- Financiero:   Presupuesto asignado.
- Tecnológicos: Equipos informático, sistemas de información, sistemas de redes y correo electrónico de la entidad.</t>
    </r>
  </si>
  <si>
    <r>
      <rPr>
        <b/>
        <sz val="12"/>
        <color rgb="FF002060"/>
        <rFont val="Arial"/>
        <family val="2"/>
      </rPr>
      <t>ALCANCE DEL PROGRAMA:</t>
    </r>
    <r>
      <rPr>
        <sz val="12"/>
        <color rgb="FF002060"/>
        <rFont val="Arial"/>
        <family val="2"/>
      </rPr>
      <t xml:space="preserve">  </t>
    </r>
    <r>
      <rPr>
        <sz val="12"/>
        <color indexed="60"/>
        <rFont val="Arial"/>
        <family val="2"/>
      </rPr>
      <t xml:space="preserve">
</t>
    </r>
    <r>
      <rPr>
        <sz val="12"/>
        <rFont val="Arial"/>
        <family val="2"/>
      </rPr>
      <t>Ejecución de auditorías internas, seguimientos, elaboración de informes internos y externos, participación comités institucionales, realización de Comités de Coordinación de Control Interno a realizar por parte de la Oficina de Control Interno de la DNBC.</t>
    </r>
  </si>
  <si>
    <t>Asesor con Funciones de Control Interno</t>
  </si>
  <si>
    <t>Rainer Naranjo</t>
  </si>
  <si>
    <t>Informe Austeridad en el Gasto (seguimientos mensuales Ley 1815 de 2016)</t>
  </si>
  <si>
    <t>Informe avance al plan de mejoramiento CGR</t>
  </si>
  <si>
    <t>Comité de Coordinación del  Sistema de Control Interno</t>
  </si>
  <si>
    <t>Reporte de indicadores de gestión del proceso</t>
  </si>
  <si>
    <t>Cristhian Urrego</t>
  </si>
  <si>
    <t>Lideres de Proceso</t>
  </si>
  <si>
    <t>Todo el personal de la DNBC</t>
  </si>
  <si>
    <t>EFICACIA EN LA PRESENTACIÓN DE INFORMES</t>
  </si>
  <si>
    <t>EFICACIA EN EL LIDERAZGO ESTRATÉGICO</t>
  </si>
  <si>
    <t>ENFOQUE HACIA LA PREVENCIÓN</t>
  </si>
  <si>
    <r>
      <rPr>
        <b/>
        <sz val="12"/>
        <color rgb="FF002060"/>
        <rFont val="Arial"/>
        <family val="2"/>
      </rPr>
      <t xml:space="preserve">TÉCNICAS DE AUDITORIA:
</t>
    </r>
    <r>
      <rPr>
        <sz val="12"/>
        <rFont val="Arial"/>
        <family val="2"/>
      </rPr>
      <t xml:space="preserve">- Auditoría basada en riesgos
- Revisión documental.
- Entrevistas.
- Observación directa.
</t>
    </r>
  </si>
  <si>
    <r>
      <rPr>
        <b/>
        <sz val="12"/>
        <color rgb="FF002060"/>
        <rFont val="Arial"/>
        <family val="2"/>
      </rPr>
      <t>RIESGOS DE AUDITORIA:</t>
    </r>
    <r>
      <rPr>
        <sz val="12"/>
        <rFont val="Arial"/>
        <family val="2"/>
      </rPr>
      <t xml:space="preserve">
1. Cambios y ajustes a los procesos y procedimientos establecidos en la DNBC;
2. Falta de apoyo de la Alta Dirección para la ejecución del programa de Auditorías;
3. Falta de profesionales en la Oficina de Control Interno para ejecutar éste programa de auditorías.
4. Cambio en la metodología de ejecución de las auditorías internas.</t>
    </r>
  </si>
  <si>
    <t xml:space="preserve">Claudia Quintero
</t>
  </si>
  <si>
    <t>Claudia Quintero</t>
  </si>
  <si>
    <t>MES</t>
  </si>
  <si>
    <t>INFORMES Y SEGUIMIENTOS DE LEY</t>
  </si>
  <si>
    <t>TOTAL</t>
  </si>
  <si>
    <t xml:space="preserve">SEP </t>
  </si>
  <si>
    <t xml:space="preserve"> LIDERAZGO ESTRATÉGICO
(CCCI)</t>
  </si>
  <si>
    <t>ENFOQUE HACIA LA PREVENCIÓN (Fomento de la cultura del control)</t>
  </si>
  <si>
    <t>RESUMEN PLAN DE ACCIÓN EVALUACIÓN Y SEGUIMIENTO</t>
  </si>
  <si>
    <t>EVALUACIÓN DE LA GESTIÓN DEL RIESGO</t>
  </si>
  <si>
    <t>María del Consuelo Arias Prieto
Carlos Andrés Vargas</t>
  </si>
  <si>
    <t>Cap. Germán Andrés Miranda</t>
  </si>
  <si>
    <t>María del Consuelo Arias Prieto</t>
  </si>
  <si>
    <t>Seguimiento Plan Anticorrupción y de Atención al Ciudadano</t>
  </si>
  <si>
    <t>Carlos Andrés Vargas</t>
  </si>
  <si>
    <t>Reporte Plan de Acción</t>
  </si>
  <si>
    <t>Reporte Plan Anticorrupción y de Atención al Ciudadano</t>
  </si>
  <si>
    <t>Verificación Mapas de Riesgo de Gestión</t>
  </si>
  <si>
    <t>LIDERAZGO ESTRATÉGICO</t>
  </si>
  <si>
    <t>AUDITORÍAS DE GESTIÓN</t>
  </si>
  <si>
    <r>
      <rPr>
        <b/>
        <sz val="12"/>
        <color rgb="FF002060"/>
        <rFont val="Arial"/>
        <family val="2"/>
      </rPr>
      <t xml:space="preserve">OBJETIVO DEL PROGRAMA: </t>
    </r>
    <r>
      <rPr>
        <sz val="12"/>
        <color rgb="FF002060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
Relacionar las actividades a ejecutar en el periodo 2019 para evaluar el Sistema Integrado de Gestión y Control (Estado del Sistema de Control interno)  y de Gestión de la Dirección Nacional de Bomberos de Colombia. Verificar la conformidad del Sistema Integrado de Gestión y control de acuerdo con los requisitos legales, del Cliente, de las normas de gestión y los internos.</t>
    </r>
  </si>
  <si>
    <r>
      <rPr>
        <b/>
        <sz val="12"/>
        <color rgb="FF002060"/>
        <rFont val="Arial"/>
        <family val="2"/>
      </rPr>
      <t>CRITERIOS:</t>
    </r>
    <r>
      <rPr>
        <sz val="12"/>
        <color rgb="FF002060"/>
        <rFont val="Arial"/>
        <family val="2"/>
      </rPr>
      <t xml:space="preserve"> </t>
    </r>
    <r>
      <rPr>
        <sz val="12"/>
        <rFont val="Arial"/>
        <family val="2"/>
      </rPr>
      <t xml:space="preserve">
- Procedimientos internos y demás documentos establecidos en el Sistema Integrado de Gestión, Evaluación y Control.
- Normatividad vigente aplicable a la Entidad y a cada uno de los procesos, Normograma.
- Requisitos de los usuarios, del producto y del servicio.
- Modelo integrado de Planeación y Gestión. </t>
    </r>
  </si>
  <si>
    <t>Gestión de Tecnología Informatica</t>
  </si>
  <si>
    <r>
      <t xml:space="preserve">ANÁLISIS: 
Ene - Mar
</t>
    </r>
    <r>
      <rPr>
        <b/>
        <sz val="10"/>
        <color theme="1"/>
        <rFont val="Arial"/>
        <family val="2"/>
      </rPr>
      <t xml:space="preserve">
Abr - Jun:
</t>
    </r>
    <r>
      <rPr>
        <b/>
        <sz val="10"/>
        <color theme="1"/>
        <rFont val="Arial"/>
        <family val="2"/>
      </rPr>
      <t xml:space="preserve">
Jul - Sep:
</t>
    </r>
    <r>
      <rPr>
        <b/>
        <sz val="10"/>
        <color theme="1"/>
        <rFont val="Arial"/>
        <family val="2"/>
      </rPr>
      <t xml:space="preserve">
Oct - Dic:
</t>
    </r>
    <r>
      <rPr>
        <sz val="10"/>
        <color theme="1"/>
        <rFont val="Arial"/>
        <family val="2"/>
      </rPr>
      <t>.</t>
    </r>
  </si>
  <si>
    <r>
      <t xml:space="preserve">ANÁLISIS: 
Ene - Mar
</t>
    </r>
    <r>
      <rPr>
        <b/>
        <sz val="10"/>
        <color theme="1"/>
        <rFont val="Arial"/>
        <family val="2"/>
      </rPr>
      <t xml:space="preserve">
Abr - Jun:
</t>
    </r>
    <r>
      <rPr>
        <b/>
        <sz val="10"/>
        <color theme="1"/>
        <rFont val="Arial"/>
        <family val="2"/>
      </rPr>
      <t xml:space="preserve">
Jul - Sep:
</t>
    </r>
    <r>
      <rPr>
        <b/>
        <sz val="10"/>
        <color theme="1"/>
        <rFont val="Arial"/>
        <family val="2"/>
      </rPr>
      <t xml:space="preserve">
Oct - Dic:
</t>
    </r>
  </si>
  <si>
    <r>
      <t xml:space="preserve">ANÁLISIS: 
Ene - Mar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Abr - Jun:
</t>
    </r>
    <r>
      <rPr>
        <b/>
        <sz val="10"/>
        <color theme="1"/>
        <rFont val="Arial"/>
        <family val="2"/>
      </rPr>
      <t xml:space="preserve">
Jul - Sep:
</t>
    </r>
    <r>
      <rPr>
        <b/>
        <sz val="10"/>
        <color theme="1"/>
        <rFont val="Arial"/>
        <family val="2"/>
      </rPr>
      <t xml:space="preserve">
Oct - Dic:
</t>
    </r>
  </si>
  <si>
    <t>Sistema de Gestión en Seguridad y Salud en el Trabajo</t>
  </si>
  <si>
    <t>Formulación, Actualización y Acompañamiento Normativo y Operativo</t>
  </si>
  <si>
    <t>Inspección, Vigilancia y Control</t>
  </si>
  <si>
    <t>Gestión Contractual</t>
  </si>
  <si>
    <t>Asesoría en el diseño e implementación de la politica de administración de riesgos</t>
  </si>
  <si>
    <t>Eliana López</t>
  </si>
  <si>
    <t>Eliana López
Claudia Quintero
Carlos Andrés Vargas</t>
  </si>
  <si>
    <t>Atención visitas entes de control</t>
  </si>
  <si>
    <t>Eliana López
Patricia Guío
María del Consuelo Arias Prieto
Claudia Quintero
Carlos Andrés Vargas</t>
  </si>
  <si>
    <t xml:space="preserve">
Claudia Quintero
</t>
  </si>
  <si>
    <t>Claudia Quintero
Patricia Guío
Eliana López
Carlos Andrés Vargas</t>
  </si>
  <si>
    <t>Eliana López
Patricia Guío
Claudia Quintero
Carlos Andrés Vargas</t>
  </si>
  <si>
    <t xml:space="preserve">
Patricia Guío
</t>
  </si>
  <si>
    <t>María del Consuelo Arias Prieto
Eliana López
Claudia Quintero
Carlos Andrés Vargas</t>
  </si>
  <si>
    <t xml:space="preserve">
Carlos Andrés Vargas</t>
  </si>
  <si>
    <t>VISITAS ENTES DE CONTROL EXTERNO</t>
  </si>
  <si>
    <t>CRONOGRAMA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</si>
</sst>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d/m/yy;@"/>
    <numFmt numFmtId="166" formatCode="_-[$€-2]* #,##0.00_-;\-[$€-2]* #,##0.00_-;_-[$€-2]* &quot;-&quot;??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2"/>
      <color indexed="6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theme="3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166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3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horizontal="justify" vertical="top" wrapText="1"/>
    </xf>
    <xf numFmtId="0" fontId="15" fillId="0" borderId="0" xfId="4" applyFont="1" applyFill="1" applyBorder="1" applyAlignment="1">
      <alignment horizontal="center" vertical="center" wrapText="1"/>
    </xf>
    <xf numFmtId="9" fontId="15" fillId="0" borderId="0" xfId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justify" vertical="center" wrapText="1"/>
    </xf>
    <xf numFmtId="0" fontId="5" fillId="0" borderId="0" xfId="0" applyFont="1"/>
    <xf numFmtId="0" fontId="7" fillId="6" borderId="4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44" xfId="0" applyFont="1" applyFill="1" applyBorder="1"/>
    <xf numFmtId="0" fontId="7" fillId="7" borderId="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4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5" fillId="0" borderId="33" xfId="0" applyFont="1" applyFill="1" applyBorder="1" applyAlignment="1">
      <alignment horizontal="justify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vertical="center" wrapText="1"/>
    </xf>
    <xf numFmtId="0" fontId="5" fillId="4" borderId="65" xfId="0" applyFont="1" applyFill="1" applyBorder="1" applyAlignment="1">
      <alignment vertical="center" wrapText="1"/>
    </xf>
    <xf numFmtId="0" fontId="5" fillId="0" borderId="6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justify" vertical="top" wrapText="1"/>
    </xf>
    <xf numFmtId="0" fontId="7" fillId="0" borderId="21" xfId="0" applyFont="1" applyFill="1" applyBorder="1" applyAlignment="1">
      <alignment horizontal="justify" vertical="top" wrapText="1"/>
    </xf>
    <xf numFmtId="0" fontId="7" fillId="0" borderId="48" xfId="0" applyFont="1" applyFill="1" applyBorder="1" applyAlignment="1">
      <alignment horizontal="justify" vertical="top" wrapText="1"/>
    </xf>
    <xf numFmtId="0" fontId="7" fillId="0" borderId="17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40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justify" vertical="top" wrapText="1"/>
    </xf>
    <xf numFmtId="17" fontId="16" fillId="2" borderId="8" xfId="4" applyNumberFormat="1" applyFont="1" applyFill="1" applyBorder="1" applyAlignment="1">
      <alignment horizontal="center" vertical="center" wrapText="1"/>
    </xf>
    <xf numFmtId="17" fontId="16" fillId="2" borderId="6" xfId="4" applyNumberFormat="1" applyFont="1" applyFill="1" applyBorder="1" applyAlignment="1">
      <alignment horizontal="center" vertical="center" wrapText="1"/>
    </xf>
    <xf numFmtId="17" fontId="16" fillId="0" borderId="8" xfId="4" applyNumberFormat="1" applyFont="1" applyFill="1" applyBorder="1" applyAlignment="1">
      <alignment horizontal="center" vertical="center" wrapText="1"/>
    </xf>
    <xf numFmtId="17" fontId="16" fillId="0" borderId="6" xfId="4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textRotation="90" wrapText="1"/>
    </xf>
    <xf numFmtId="165" fontId="3" fillId="3" borderId="13" xfId="0" applyNumberFormat="1" applyFont="1" applyFill="1" applyBorder="1" applyAlignment="1">
      <alignment horizontal="center" vertical="center" textRotation="90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32" xfId="0" applyFont="1" applyFill="1" applyBorder="1" applyAlignment="1">
      <alignment horizontal="justify" vertical="center" wrapText="1"/>
    </xf>
    <xf numFmtId="0" fontId="5" fillId="0" borderId="33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</cellXfs>
  <cellStyles count="12">
    <cellStyle name="Euro" xfId="6"/>
    <cellStyle name="Hipervínculo 2" xfId="7"/>
    <cellStyle name="Millares 2" xfId="2"/>
    <cellStyle name="Millares 2 2" xfId="3"/>
    <cellStyle name="Normal" xfId="0" builtinId="0"/>
    <cellStyle name="Normal 2" xfId="4"/>
    <cellStyle name="Normal 2 2" xfId="8"/>
    <cellStyle name="Normal 3" xfId="5"/>
    <cellStyle name="Porcentaje" xfId="1" builtinId="5"/>
    <cellStyle name="Porcentaje 2" xfId="10"/>
    <cellStyle name="Porcentaje 3" xfId="9"/>
    <cellStyle name="Porcentual 2" xfId="11"/>
  </cellStyles>
  <dxfs count="6">
    <dxf>
      <font>
        <color theme="1"/>
      </font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CUMPLIMIENTO DE ACTIVIDADES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PROGRAMA_AUDITORIA!$E$54:$AB$54</c:f>
              <c:strCache>
                <c:ptCount val="23"/>
                <c:pt idx="0">
                  <c:v>ENE</c:v>
                </c:pt>
                <c:pt idx="2">
                  <c:v>FEB</c:v>
                </c:pt>
                <c:pt idx="4">
                  <c:v>MAR</c:v>
                </c:pt>
                <c:pt idx="6">
                  <c:v>ABR</c:v>
                </c:pt>
                <c:pt idx="8">
                  <c:v>MAY</c:v>
                </c:pt>
                <c:pt idx="10">
                  <c:v>JUN</c:v>
                </c:pt>
                <c:pt idx="12">
                  <c:v>JUL</c:v>
                </c:pt>
                <c:pt idx="14">
                  <c:v>AGO</c:v>
                </c:pt>
                <c:pt idx="16">
                  <c:v>SEP</c:v>
                </c:pt>
                <c:pt idx="18">
                  <c:v>OCT</c:v>
                </c:pt>
                <c:pt idx="20">
                  <c:v>NOV</c:v>
                </c:pt>
                <c:pt idx="22">
                  <c:v>DIC</c:v>
                </c:pt>
              </c:strCache>
            </c:strRef>
          </c:cat>
          <c:val>
            <c:numRef>
              <c:f>PROGRAMA_AUDITORIA!$E$57:$AB$57</c:f>
              <c:numCache>
                <c:formatCode>0%</c:formatCode>
                <c:ptCount val="24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B2-4DAE-8D3A-8C2C54C7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99536"/>
        <c:axId val="691401712"/>
      </c:barChart>
      <c:catAx>
        <c:axId val="69139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91401712"/>
        <c:crosses val="autoZero"/>
        <c:auto val="1"/>
        <c:lblAlgn val="ctr"/>
        <c:lblOffset val="100"/>
        <c:noMultiLvlLbl val="0"/>
      </c:catAx>
      <c:valAx>
        <c:axId val="6914017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9139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EFICACIA EN LA PRESENTACIÓN</a:t>
            </a:r>
            <a:r>
              <a:rPr lang="en-US" baseline="0"/>
              <a:t> DE INFORMES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PROGRAMA_AUDITORIA!$E$60:$AB$60</c:f>
              <c:strCache>
                <c:ptCount val="23"/>
                <c:pt idx="0">
                  <c:v>ENE</c:v>
                </c:pt>
                <c:pt idx="2">
                  <c:v>FEB</c:v>
                </c:pt>
                <c:pt idx="4">
                  <c:v>MAR</c:v>
                </c:pt>
                <c:pt idx="6">
                  <c:v>ABR</c:v>
                </c:pt>
                <c:pt idx="8">
                  <c:v>MAY</c:v>
                </c:pt>
                <c:pt idx="10">
                  <c:v>JUN</c:v>
                </c:pt>
                <c:pt idx="12">
                  <c:v>JUL</c:v>
                </c:pt>
                <c:pt idx="14">
                  <c:v>AGO</c:v>
                </c:pt>
                <c:pt idx="16">
                  <c:v>SEP</c:v>
                </c:pt>
                <c:pt idx="18">
                  <c:v>OCT</c:v>
                </c:pt>
                <c:pt idx="20">
                  <c:v>NOV</c:v>
                </c:pt>
                <c:pt idx="22">
                  <c:v>DIC</c:v>
                </c:pt>
              </c:strCache>
            </c:strRef>
          </c:cat>
          <c:val>
            <c:numRef>
              <c:f>PROGRAMA_AUDITORIA!$E$63:$AB$63</c:f>
              <c:numCache>
                <c:formatCode>0%</c:formatCode>
                <c:ptCount val="24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C-4639-ABA4-42EFBF3F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07152"/>
        <c:axId val="691408240"/>
      </c:barChart>
      <c:catAx>
        <c:axId val="69140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91408240"/>
        <c:crosses val="autoZero"/>
        <c:auto val="1"/>
        <c:lblAlgn val="ctr"/>
        <c:lblOffset val="100"/>
        <c:noMultiLvlLbl val="0"/>
      </c:catAx>
      <c:valAx>
        <c:axId val="6914082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9140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EFICACIA DE AUDITORÍAS</a:t>
            </a:r>
            <a:r>
              <a:rPr lang="en-US" baseline="0"/>
              <a:t> REALIZADAS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PROGRAMA_AUDITORIA!$E$75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strRef>
              <c:f>PROGRAMA_AUDITORIA!$F$72:$AB$72</c:f>
              <c:strCache>
                <c:ptCount val="22"/>
                <c:pt idx="1">
                  <c:v>FEB</c:v>
                </c:pt>
                <c:pt idx="3">
                  <c:v>MAR</c:v>
                </c:pt>
                <c:pt idx="5">
                  <c:v>ABR</c:v>
                </c:pt>
                <c:pt idx="7">
                  <c:v>MAY</c:v>
                </c:pt>
                <c:pt idx="9">
                  <c:v>JUN</c:v>
                </c:pt>
                <c:pt idx="11">
                  <c:v>JUL</c:v>
                </c:pt>
                <c:pt idx="13">
                  <c:v>AGO</c:v>
                </c:pt>
                <c:pt idx="15">
                  <c:v>SEP</c:v>
                </c:pt>
                <c:pt idx="17">
                  <c:v>OCT</c:v>
                </c:pt>
                <c:pt idx="19">
                  <c:v>NOV</c:v>
                </c:pt>
                <c:pt idx="21">
                  <c:v>DIC</c:v>
                </c:pt>
              </c:strCache>
            </c:strRef>
          </c:cat>
          <c:val>
            <c:numRef>
              <c:f>PROGRAMA_AUDITORIA!$F$75:$AB$75</c:f>
              <c:numCache>
                <c:formatCode>0%</c:formatCode>
                <c:ptCount val="23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F1-43F5-998B-C7F33DB0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08784"/>
        <c:axId val="691394640"/>
      </c:barChart>
      <c:catAx>
        <c:axId val="691408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91394640"/>
        <c:crosses val="autoZero"/>
        <c:auto val="1"/>
        <c:lblAlgn val="ctr"/>
        <c:lblOffset val="100"/>
        <c:noMultiLvlLbl val="0"/>
      </c:catAx>
      <c:valAx>
        <c:axId val="6913946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91408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ENFOQUE HACIA LA PREVENCIÒN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PROGRAMA_AUDITORIA!$E$87</c:f>
              <c:strCache>
                <c:ptCount val="1"/>
                <c:pt idx="0">
                  <c:v> </c:v>
                </c:pt>
              </c:strCache>
            </c:strRef>
          </c:tx>
          <c:invertIfNegative val="0"/>
          <c:cat>
            <c:strRef>
              <c:f>PROGRAMA_AUDITORIA!$F$84:$AB$84</c:f>
              <c:strCache>
                <c:ptCount val="22"/>
                <c:pt idx="1">
                  <c:v>FEB</c:v>
                </c:pt>
                <c:pt idx="3">
                  <c:v>MAR</c:v>
                </c:pt>
                <c:pt idx="5">
                  <c:v>ABR</c:v>
                </c:pt>
                <c:pt idx="7">
                  <c:v>MAY</c:v>
                </c:pt>
                <c:pt idx="9">
                  <c:v>JUN</c:v>
                </c:pt>
                <c:pt idx="11">
                  <c:v>JUL</c:v>
                </c:pt>
                <c:pt idx="13">
                  <c:v>AGO</c:v>
                </c:pt>
                <c:pt idx="15">
                  <c:v>SEP</c:v>
                </c:pt>
                <c:pt idx="17">
                  <c:v>OCT</c:v>
                </c:pt>
                <c:pt idx="19">
                  <c:v>NOV</c:v>
                </c:pt>
                <c:pt idx="21">
                  <c:v>DIC</c:v>
                </c:pt>
              </c:strCache>
            </c:strRef>
          </c:cat>
          <c:val>
            <c:numRef>
              <c:f>PROGRAMA_AUDITORIA!$F$87:$AB$87</c:f>
              <c:numCache>
                <c:formatCode>0%</c:formatCode>
                <c:ptCount val="23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86-4FA1-A6AE-0F59E7E99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698256"/>
        <c:axId val="910467408"/>
      </c:barChart>
      <c:catAx>
        <c:axId val="68969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0467408"/>
        <c:crosses val="autoZero"/>
        <c:auto val="1"/>
        <c:lblAlgn val="ctr"/>
        <c:lblOffset val="100"/>
        <c:noMultiLvlLbl val="0"/>
      </c:catAx>
      <c:valAx>
        <c:axId val="9104674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8969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LIDERAZGO ESTRATÉGICO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PROGRAMA_AUDITORIA!$E$78:$AB$78</c:f>
              <c:strCache>
                <c:ptCount val="23"/>
                <c:pt idx="0">
                  <c:v>ENE</c:v>
                </c:pt>
                <c:pt idx="2">
                  <c:v>FEB</c:v>
                </c:pt>
                <c:pt idx="4">
                  <c:v>MAR</c:v>
                </c:pt>
                <c:pt idx="6">
                  <c:v>ABR</c:v>
                </c:pt>
                <c:pt idx="8">
                  <c:v>MAY</c:v>
                </c:pt>
                <c:pt idx="10">
                  <c:v>JUN</c:v>
                </c:pt>
                <c:pt idx="12">
                  <c:v>JUL</c:v>
                </c:pt>
                <c:pt idx="14">
                  <c:v>AGO</c:v>
                </c:pt>
                <c:pt idx="16">
                  <c:v>SEP</c:v>
                </c:pt>
                <c:pt idx="18">
                  <c:v>OCT</c:v>
                </c:pt>
                <c:pt idx="20">
                  <c:v>NOV</c:v>
                </c:pt>
                <c:pt idx="22">
                  <c:v>DIC</c:v>
                </c:pt>
              </c:strCache>
            </c:strRef>
          </c:cat>
          <c:val>
            <c:numRef>
              <c:f>PROGRAMA_AUDITORIA!$E$81:$AB$81</c:f>
              <c:numCache>
                <c:formatCode>0%</c:formatCode>
                <c:ptCount val="24"/>
                <c:pt idx="0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8">
                  <c:v>1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F7-4A97-9055-F5285C51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461968"/>
        <c:axId val="910460880"/>
      </c:barChart>
      <c:catAx>
        <c:axId val="91046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0460880"/>
        <c:crosses val="autoZero"/>
        <c:auto val="1"/>
        <c:lblAlgn val="ctr"/>
        <c:lblOffset val="100"/>
        <c:noMultiLvlLbl val="0"/>
      </c:catAx>
      <c:valAx>
        <c:axId val="9104608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1046196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31254</xdr:colOff>
      <xdr:row>0</xdr:row>
      <xdr:rowOff>138917</xdr:rowOff>
    </xdr:from>
    <xdr:to>
      <xdr:col>2</xdr:col>
      <xdr:colOff>2042201</xdr:colOff>
      <xdr:row>3</xdr:row>
      <xdr:rowOff>258536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33" y="138917"/>
          <a:ext cx="2010947" cy="868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2548616</xdr:colOff>
      <xdr:row>94</xdr:row>
      <xdr:rowOff>57152</xdr:rowOff>
    </xdr:from>
    <xdr:to>
      <xdr:col>17</xdr:col>
      <xdr:colOff>68036</xdr:colOff>
      <xdr:row>104</xdr:row>
      <xdr:rowOff>123392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149679</xdr:colOff>
      <xdr:row>94</xdr:row>
      <xdr:rowOff>57584</xdr:rowOff>
    </xdr:from>
    <xdr:to>
      <xdr:col>28</xdr:col>
      <xdr:colOff>1232188</xdr:colOff>
      <xdr:row>104</xdr:row>
      <xdr:rowOff>109536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105</xdr:row>
      <xdr:rowOff>4330</xdr:rowOff>
    </xdr:from>
    <xdr:to>
      <xdr:col>17</xdr:col>
      <xdr:colOff>81643</xdr:colOff>
      <xdr:row>115</xdr:row>
      <xdr:rowOff>25109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176892</xdr:colOff>
      <xdr:row>104</xdr:row>
      <xdr:rowOff>219807</xdr:rowOff>
    </xdr:from>
    <xdr:to>
      <xdr:col>28</xdr:col>
      <xdr:colOff>1255334</xdr:colOff>
      <xdr:row>115</xdr:row>
      <xdr:rowOff>38101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149677</xdr:colOff>
      <xdr:row>115</xdr:row>
      <xdr:rowOff>206828</xdr:rowOff>
    </xdr:from>
    <xdr:to>
      <xdr:col>27</xdr:col>
      <xdr:colOff>40822</xdr:colOff>
      <xdr:row>127</xdr:row>
      <xdr:rowOff>13607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Q65518"/>
  <sheetViews>
    <sheetView showGridLines="0" tabSelected="1" view="pageBreakPreview" zoomScale="90" zoomScaleNormal="70" zoomScaleSheetLayoutView="90" workbookViewId="0">
      <selection activeCell="S18" sqref="S18"/>
    </sheetView>
  </sheetViews>
  <sheetFormatPr baseColWidth="10" defaultColWidth="9.140625" defaultRowHeight="18" customHeight="1" x14ac:dyDescent="0.2"/>
  <cols>
    <col min="1" max="1" width="16.7109375" style="4" customWidth="1"/>
    <col min="2" max="2" width="8" style="3" customWidth="1"/>
    <col min="3" max="3" width="43.28515625" style="3" customWidth="1"/>
    <col min="4" max="4" width="23.42578125" style="4" customWidth="1"/>
    <col min="5" max="28" width="4.7109375" style="4" customWidth="1"/>
    <col min="29" max="29" width="26.5703125" style="4" customWidth="1"/>
    <col min="30" max="55" width="5.7109375" style="4" customWidth="1"/>
    <col min="56" max="222" width="9.140625" style="4"/>
    <col min="223" max="223" width="14.85546875" style="4" bestFit="1" customWidth="1"/>
    <col min="224" max="16384" width="9.140625" style="4"/>
  </cols>
  <sheetData>
    <row r="1" spans="1:29" ht="11.25" customHeight="1" x14ac:dyDescent="0.2"/>
    <row r="2" spans="1:29" s="5" customFormat="1" ht="24" customHeight="1" x14ac:dyDescent="0.25">
      <c r="B2" s="143"/>
      <c r="C2" s="143"/>
      <c r="D2" s="148" t="s">
        <v>60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50"/>
      <c r="T2" s="141" t="s">
        <v>70</v>
      </c>
      <c r="U2" s="142"/>
      <c r="V2" s="142"/>
      <c r="W2" s="142"/>
      <c r="X2" s="142"/>
      <c r="Y2" s="142"/>
      <c r="Z2" s="142"/>
      <c r="AA2" s="14"/>
      <c r="AB2" s="14"/>
      <c r="AC2" s="14"/>
    </row>
    <row r="3" spans="1:29" s="5" customFormat="1" ht="24" customHeight="1" x14ac:dyDescent="0.25">
      <c r="B3" s="143"/>
      <c r="C3" s="143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3"/>
      <c r="T3" s="142" t="s">
        <v>69</v>
      </c>
      <c r="U3" s="142"/>
      <c r="V3" s="142"/>
      <c r="W3" s="142"/>
      <c r="X3" s="142"/>
      <c r="Y3" s="142"/>
      <c r="Z3" s="142"/>
      <c r="AA3" s="14"/>
      <c r="AB3" s="14"/>
      <c r="AC3" s="14"/>
    </row>
    <row r="4" spans="1:29" ht="24" customHeight="1" x14ac:dyDescent="0.2">
      <c r="B4" s="143"/>
      <c r="C4" s="143"/>
      <c r="D4" s="154" t="s">
        <v>67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6"/>
      <c r="T4" s="141" t="s">
        <v>68</v>
      </c>
      <c r="U4" s="141"/>
      <c r="V4" s="141"/>
      <c r="W4" s="141"/>
      <c r="X4" s="141"/>
      <c r="Y4" s="141"/>
      <c r="Z4" s="141"/>
      <c r="AA4" s="11"/>
      <c r="AB4" s="11"/>
      <c r="AC4" s="11"/>
    </row>
    <row r="5" spans="1:29" ht="15" customHeight="1" x14ac:dyDescent="0.2">
      <c r="B5" s="4"/>
      <c r="C5" s="6"/>
    </row>
    <row r="6" spans="1:29" ht="50.1" hidden="1" customHeight="1" x14ac:dyDescent="0.2">
      <c r="A6" s="124" t="s">
        <v>108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6"/>
    </row>
    <row r="7" spans="1:29" ht="5.0999999999999996" hidden="1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5"/>
      <c r="X7" s="15"/>
      <c r="Y7" s="15"/>
      <c r="Z7" s="15"/>
      <c r="AA7" s="15"/>
      <c r="AB7" s="15"/>
      <c r="AC7" s="15"/>
    </row>
    <row r="8" spans="1:29" ht="66" hidden="1" customHeight="1" x14ac:dyDescent="0.2">
      <c r="A8" s="124" t="s">
        <v>73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6"/>
    </row>
    <row r="9" spans="1:29" ht="5.0999999999999996" hidden="1" customHeight="1" x14ac:dyDescent="0.2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"/>
      <c r="X9" s="1"/>
      <c r="Y9" s="1"/>
      <c r="Z9" s="1"/>
      <c r="AA9" s="1"/>
      <c r="AB9" s="1"/>
      <c r="AC9" s="1"/>
    </row>
    <row r="10" spans="1:29" s="2" customFormat="1" ht="83.25" hidden="1" customHeight="1" x14ac:dyDescent="0.2">
      <c r="A10" s="124" t="s">
        <v>109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6"/>
    </row>
    <row r="11" spans="1:29" s="2" customFormat="1" ht="5.0999999999999996" hidden="1" customHeight="1" x14ac:dyDescent="0.2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7"/>
      <c r="X11" s="17"/>
      <c r="Y11" s="17"/>
      <c r="Z11" s="17"/>
      <c r="AA11" s="17"/>
      <c r="AB11" s="17"/>
      <c r="AC11" s="17"/>
    </row>
    <row r="12" spans="1:29" ht="99.75" hidden="1" customHeight="1" x14ac:dyDescent="0.2">
      <c r="A12" s="124" t="s">
        <v>87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6"/>
    </row>
    <row r="13" spans="1:29" s="2" customFormat="1" ht="5.0999999999999996" hidden="1" customHeight="1" x14ac:dyDescent="0.2">
      <c r="A13" s="17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7"/>
      <c r="X13" s="17"/>
      <c r="Y13" s="17"/>
      <c r="Z13" s="17"/>
      <c r="AA13" s="17"/>
      <c r="AB13" s="17"/>
      <c r="AC13" s="17"/>
    </row>
    <row r="14" spans="1:29" ht="70.5" hidden="1" customHeight="1" x14ac:dyDescent="0.2">
      <c r="A14" s="124" t="s">
        <v>72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6"/>
    </row>
    <row r="15" spans="1:29" ht="9" hidden="1" customHeight="1" x14ac:dyDescent="0.2">
      <c r="A15" s="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ht="87" hidden="1" customHeight="1" x14ac:dyDescent="0.2">
      <c r="A16" s="124" t="s">
        <v>86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6"/>
    </row>
    <row r="17" spans="1:29" ht="15" customHeight="1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5" customHeight="1" thickBo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s="2" customFormat="1" ht="24.95" customHeight="1" thickBot="1" x14ac:dyDescent="0.25">
      <c r="A19" s="145" t="s">
        <v>55</v>
      </c>
      <c r="B19" s="132" t="s">
        <v>0</v>
      </c>
      <c r="C19" s="132" t="s">
        <v>56</v>
      </c>
      <c r="D19" s="138" t="s">
        <v>57</v>
      </c>
      <c r="E19" s="144" t="s">
        <v>130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35" t="s">
        <v>66</v>
      </c>
    </row>
    <row r="20" spans="1:29" ht="75.75" customHeight="1" x14ac:dyDescent="0.2">
      <c r="A20" s="146"/>
      <c r="B20" s="133"/>
      <c r="C20" s="133"/>
      <c r="D20" s="139"/>
      <c r="E20" s="122" t="s">
        <v>58</v>
      </c>
      <c r="F20" s="123"/>
      <c r="G20" s="122" t="s">
        <v>1</v>
      </c>
      <c r="H20" s="123"/>
      <c r="I20" s="122" t="s">
        <v>2</v>
      </c>
      <c r="J20" s="123"/>
      <c r="K20" s="122" t="s">
        <v>3</v>
      </c>
      <c r="L20" s="123"/>
      <c r="M20" s="122" t="s">
        <v>4</v>
      </c>
      <c r="N20" s="123"/>
      <c r="O20" s="122" t="s">
        <v>5</v>
      </c>
      <c r="P20" s="123"/>
      <c r="Q20" s="122" t="s">
        <v>6</v>
      </c>
      <c r="R20" s="123"/>
      <c r="S20" s="122" t="s">
        <v>7</v>
      </c>
      <c r="T20" s="123"/>
      <c r="U20" s="122" t="s">
        <v>8</v>
      </c>
      <c r="V20" s="123"/>
      <c r="W20" s="122" t="s">
        <v>9</v>
      </c>
      <c r="X20" s="123"/>
      <c r="Y20" s="122" t="s">
        <v>10</v>
      </c>
      <c r="Z20" s="123"/>
      <c r="AA20" s="122" t="s">
        <v>11</v>
      </c>
      <c r="AB20" s="123"/>
      <c r="AC20" s="136"/>
    </row>
    <row r="21" spans="1:29" ht="15.75" customHeight="1" thickBot="1" x14ac:dyDescent="0.25">
      <c r="A21" s="147"/>
      <c r="B21" s="134"/>
      <c r="C21" s="134"/>
      <c r="D21" s="140"/>
      <c r="E21" s="13" t="s">
        <v>39</v>
      </c>
      <c r="F21" s="12" t="s">
        <v>40</v>
      </c>
      <c r="G21" s="13" t="s">
        <v>39</v>
      </c>
      <c r="H21" s="12" t="s">
        <v>40</v>
      </c>
      <c r="I21" s="13" t="s">
        <v>39</v>
      </c>
      <c r="J21" s="12" t="s">
        <v>40</v>
      </c>
      <c r="K21" s="13" t="s">
        <v>39</v>
      </c>
      <c r="L21" s="12" t="s">
        <v>40</v>
      </c>
      <c r="M21" s="13" t="s">
        <v>39</v>
      </c>
      <c r="N21" s="12" t="s">
        <v>40</v>
      </c>
      <c r="O21" s="13" t="s">
        <v>39</v>
      </c>
      <c r="P21" s="12" t="s">
        <v>40</v>
      </c>
      <c r="Q21" s="13" t="s">
        <v>39</v>
      </c>
      <c r="R21" s="12" t="s">
        <v>40</v>
      </c>
      <c r="S21" s="13" t="s">
        <v>39</v>
      </c>
      <c r="T21" s="12" t="s">
        <v>40</v>
      </c>
      <c r="U21" s="12" t="s">
        <v>39</v>
      </c>
      <c r="V21" s="13" t="s">
        <v>40</v>
      </c>
      <c r="W21" s="12" t="s">
        <v>39</v>
      </c>
      <c r="X21" s="13" t="s">
        <v>40</v>
      </c>
      <c r="Y21" s="12" t="s">
        <v>39</v>
      </c>
      <c r="Z21" s="13" t="s">
        <v>40</v>
      </c>
      <c r="AA21" s="12" t="s">
        <v>39</v>
      </c>
      <c r="AB21" s="13" t="s">
        <v>40</v>
      </c>
      <c r="AC21" s="137"/>
    </row>
    <row r="22" spans="1:29" s="5" customFormat="1" ht="42" customHeight="1" x14ac:dyDescent="0.25">
      <c r="A22" s="127" t="s">
        <v>60</v>
      </c>
      <c r="B22" s="70">
        <v>1</v>
      </c>
      <c r="C22" s="76" t="s">
        <v>12</v>
      </c>
      <c r="D22" s="65" t="s">
        <v>98</v>
      </c>
      <c r="E22" s="47"/>
      <c r="F22" s="43"/>
      <c r="G22" s="43">
        <v>1</v>
      </c>
      <c r="H22" s="43">
        <v>2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1"/>
      <c r="AC22" s="56" t="s">
        <v>99</v>
      </c>
    </row>
    <row r="23" spans="1:29" s="5" customFormat="1" ht="33" customHeight="1" x14ac:dyDescent="0.25">
      <c r="A23" s="128"/>
      <c r="B23" s="20">
        <f>B22+1</f>
        <v>2</v>
      </c>
      <c r="C23" s="77" t="s">
        <v>14</v>
      </c>
      <c r="D23" s="66" t="s">
        <v>59</v>
      </c>
      <c r="E23" s="48"/>
      <c r="F23" s="38"/>
      <c r="G23" s="38"/>
      <c r="H23" s="38"/>
      <c r="I23" s="38">
        <v>1</v>
      </c>
      <c r="J23" s="38">
        <v>2</v>
      </c>
      <c r="K23" s="38"/>
      <c r="L23" s="38"/>
      <c r="M23" s="38"/>
      <c r="N23" s="38"/>
      <c r="O23" s="38"/>
      <c r="P23" s="38"/>
      <c r="Q23" s="38">
        <v>1</v>
      </c>
      <c r="R23" s="38"/>
      <c r="S23" s="38"/>
      <c r="T23" s="38"/>
      <c r="U23" s="38"/>
      <c r="V23" s="38"/>
      <c r="W23" s="38"/>
      <c r="X23" s="38"/>
      <c r="Y23" s="38">
        <v>1</v>
      </c>
      <c r="Z23" s="38"/>
      <c r="AA23" s="39"/>
      <c r="AB23" s="52"/>
      <c r="AC23" s="35" t="s">
        <v>99</v>
      </c>
    </row>
    <row r="24" spans="1:29" s="5" customFormat="1" ht="33" customHeight="1" x14ac:dyDescent="0.25">
      <c r="A24" s="128"/>
      <c r="B24" s="20">
        <f t="shared" ref="B24:B47" si="0">B23+1</f>
        <v>3</v>
      </c>
      <c r="C24" s="77" t="s">
        <v>15</v>
      </c>
      <c r="D24" s="67" t="s">
        <v>100</v>
      </c>
      <c r="E24" s="4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53"/>
      <c r="AC24" s="35" t="s">
        <v>99</v>
      </c>
    </row>
    <row r="25" spans="1:29" s="5" customFormat="1" ht="33" customHeight="1" x14ac:dyDescent="0.25">
      <c r="A25" s="128"/>
      <c r="B25" s="20">
        <f t="shared" si="0"/>
        <v>4</v>
      </c>
      <c r="C25" s="77" t="s">
        <v>76</v>
      </c>
      <c r="D25" s="67" t="s">
        <v>88</v>
      </c>
      <c r="E25" s="87"/>
      <c r="F25" s="38"/>
      <c r="G25" s="38"/>
      <c r="H25" s="40"/>
      <c r="I25" s="38"/>
      <c r="J25" s="38"/>
      <c r="K25" s="38">
        <v>1</v>
      </c>
      <c r="L25" s="38">
        <v>2</v>
      </c>
      <c r="M25" s="38"/>
      <c r="N25" s="38"/>
      <c r="O25" s="38">
        <v>1</v>
      </c>
      <c r="P25" s="38">
        <v>2</v>
      </c>
      <c r="Q25" s="38"/>
      <c r="R25" s="38"/>
      <c r="S25" s="38">
        <v>1</v>
      </c>
      <c r="T25" s="38"/>
      <c r="U25" s="38"/>
      <c r="V25" s="38"/>
      <c r="W25" s="38"/>
      <c r="X25" s="38"/>
      <c r="Y25" s="38">
        <v>1</v>
      </c>
      <c r="Z25" s="39"/>
      <c r="AA25" s="38"/>
      <c r="AB25" s="52"/>
      <c r="AC25" s="36" t="s">
        <v>75</v>
      </c>
    </row>
    <row r="26" spans="1:29" s="5" customFormat="1" ht="33" customHeight="1" x14ac:dyDescent="0.25">
      <c r="A26" s="128"/>
      <c r="B26" s="20">
        <f t="shared" si="0"/>
        <v>5</v>
      </c>
      <c r="C26" s="77" t="s">
        <v>16</v>
      </c>
      <c r="D26" s="67" t="s">
        <v>88</v>
      </c>
      <c r="E26" s="48"/>
      <c r="F26" s="38"/>
      <c r="G26" s="38">
        <v>1</v>
      </c>
      <c r="H26" s="38">
        <v>2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53"/>
      <c r="AC26" s="36" t="s">
        <v>75</v>
      </c>
    </row>
    <row r="27" spans="1:29" s="5" customFormat="1" ht="69" customHeight="1" x14ac:dyDescent="0.25">
      <c r="A27" s="128"/>
      <c r="B27" s="20">
        <f t="shared" si="0"/>
        <v>6</v>
      </c>
      <c r="C27" s="77" t="s">
        <v>17</v>
      </c>
      <c r="D27" s="68" t="s">
        <v>120</v>
      </c>
      <c r="E27" s="48"/>
      <c r="F27" s="38"/>
      <c r="G27" s="38"/>
      <c r="H27" s="38"/>
      <c r="I27" s="41"/>
      <c r="J27" s="38"/>
      <c r="K27" s="38">
        <v>1</v>
      </c>
      <c r="L27" s="38">
        <v>2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53"/>
      <c r="AC27" s="35" t="s">
        <v>99</v>
      </c>
    </row>
    <row r="28" spans="1:29" s="5" customFormat="1" ht="33" customHeight="1" x14ac:dyDescent="0.25">
      <c r="A28" s="128"/>
      <c r="B28" s="20">
        <f t="shared" si="0"/>
        <v>7</v>
      </c>
      <c r="C28" s="77" t="s">
        <v>77</v>
      </c>
      <c r="D28" s="67" t="s">
        <v>100</v>
      </c>
      <c r="E28" s="48">
        <v>1</v>
      </c>
      <c r="F28" s="38">
        <v>2</v>
      </c>
      <c r="G28" s="39"/>
      <c r="H28" s="39"/>
      <c r="I28" s="38"/>
      <c r="J28" s="38"/>
      <c r="K28" s="38"/>
      <c r="L28" s="38"/>
      <c r="M28" s="38"/>
      <c r="N28" s="38"/>
      <c r="O28" s="38"/>
      <c r="P28" s="38"/>
      <c r="Q28" s="39">
        <v>1</v>
      </c>
      <c r="R28" s="39"/>
      <c r="S28" s="38"/>
      <c r="T28" s="38"/>
      <c r="U28" s="38"/>
      <c r="V28" s="38"/>
      <c r="W28" s="38"/>
      <c r="X28" s="38"/>
      <c r="Y28" s="38"/>
      <c r="Z28" s="38"/>
      <c r="AA28" s="38"/>
      <c r="AB28" s="53"/>
      <c r="AC28" s="56" t="s">
        <v>99</v>
      </c>
    </row>
    <row r="29" spans="1:29" s="5" customFormat="1" ht="63" customHeight="1" x14ac:dyDescent="0.25">
      <c r="A29" s="128"/>
      <c r="B29" s="20">
        <f t="shared" si="0"/>
        <v>8</v>
      </c>
      <c r="C29" s="77" t="s">
        <v>18</v>
      </c>
      <c r="D29" s="66" t="s">
        <v>89</v>
      </c>
      <c r="E29" s="48"/>
      <c r="F29" s="38"/>
      <c r="G29" s="38"/>
      <c r="H29" s="38"/>
      <c r="I29" s="38"/>
      <c r="J29" s="38"/>
      <c r="K29" s="38">
        <v>1</v>
      </c>
      <c r="L29" s="38">
        <v>2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53"/>
      <c r="AC29" s="35" t="s">
        <v>99</v>
      </c>
    </row>
    <row r="30" spans="1:29" s="5" customFormat="1" ht="33" customHeight="1" x14ac:dyDescent="0.25">
      <c r="A30" s="128"/>
      <c r="B30" s="20">
        <f t="shared" si="0"/>
        <v>9</v>
      </c>
      <c r="C30" s="77" t="s">
        <v>65</v>
      </c>
      <c r="D30" s="67" t="s">
        <v>119</v>
      </c>
      <c r="E30" s="48"/>
      <c r="F30" s="38"/>
      <c r="G30" s="38"/>
      <c r="H30" s="38"/>
      <c r="I30" s="38"/>
      <c r="J30" s="38"/>
      <c r="K30" s="38">
        <v>1</v>
      </c>
      <c r="L30" s="38">
        <v>2</v>
      </c>
      <c r="M30" s="39"/>
      <c r="N30" s="39"/>
      <c r="O30" s="38"/>
      <c r="P30" s="38"/>
      <c r="Q30" s="38"/>
      <c r="R30" s="38"/>
      <c r="S30" s="38">
        <v>1</v>
      </c>
      <c r="T30" s="38"/>
      <c r="U30" s="38"/>
      <c r="V30" s="38"/>
      <c r="W30" s="38"/>
      <c r="X30" s="38"/>
      <c r="Y30" s="39"/>
      <c r="Z30" s="39"/>
      <c r="AA30" s="38"/>
      <c r="AB30" s="53"/>
      <c r="AC30" s="36" t="s">
        <v>75</v>
      </c>
    </row>
    <row r="31" spans="1:29" s="5" customFormat="1" ht="33" customHeight="1" x14ac:dyDescent="0.25">
      <c r="A31" s="128"/>
      <c r="B31" s="20">
        <f t="shared" si="0"/>
        <v>10</v>
      </c>
      <c r="C31" s="77" t="s">
        <v>19</v>
      </c>
      <c r="D31" s="66" t="s">
        <v>119</v>
      </c>
      <c r="E31" s="88"/>
      <c r="F31" s="39"/>
      <c r="G31" s="38">
        <v>1</v>
      </c>
      <c r="H31" s="38">
        <v>2</v>
      </c>
      <c r="I31" s="38"/>
      <c r="J31" s="38"/>
      <c r="K31" s="38"/>
      <c r="L31" s="38"/>
      <c r="M31" s="38"/>
      <c r="N31" s="38"/>
      <c r="O31" s="38"/>
      <c r="P31" s="38"/>
      <c r="R31" s="38"/>
      <c r="S31" s="38"/>
      <c r="T31" s="38"/>
      <c r="U31" s="38">
        <v>1</v>
      </c>
      <c r="V31" s="38"/>
      <c r="W31" s="38"/>
      <c r="X31" s="38"/>
      <c r="Y31" s="38"/>
      <c r="Z31" s="38"/>
      <c r="AA31" s="38"/>
      <c r="AB31" s="53"/>
      <c r="AC31" s="35" t="s">
        <v>99</v>
      </c>
    </row>
    <row r="32" spans="1:29" s="5" customFormat="1" ht="33" customHeight="1" x14ac:dyDescent="0.25">
      <c r="A32" s="128"/>
      <c r="B32" s="20">
        <f t="shared" si="0"/>
        <v>11</v>
      </c>
      <c r="C32" s="77" t="s">
        <v>20</v>
      </c>
      <c r="D32" s="67" t="s">
        <v>100</v>
      </c>
      <c r="E32" s="48"/>
      <c r="F32" s="38"/>
      <c r="G32" s="38"/>
      <c r="H32" s="38"/>
      <c r="I32" s="38">
        <v>1</v>
      </c>
      <c r="J32" s="38">
        <v>2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53"/>
      <c r="AC32" s="36" t="s">
        <v>75</v>
      </c>
    </row>
    <row r="33" spans="1:29" s="5" customFormat="1" ht="42.75" customHeight="1" x14ac:dyDescent="0.25">
      <c r="A33" s="128"/>
      <c r="B33" s="20">
        <f t="shared" si="0"/>
        <v>12</v>
      </c>
      <c r="C33" s="77" t="s">
        <v>101</v>
      </c>
      <c r="D33" s="67" t="s">
        <v>123</v>
      </c>
      <c r="E33" s="48"/>
      <c r="F33" s="38"/>
      <c r="G33" s="38"/>
      <c r="H33" s="38"/>
      <c r="I33" s="38"/>
      <c r="J33" s="38"/>
      <c r="K33" s="38"/>
      <c r="L33" s="38"/>
      <c r="M33" s="38">
        <v>1</v>
      </c>
      <c r="N33" s="38">
        <v>2</v>
      </c>
      <c r="O33" s="39"/>
      <c r="P33" s="39"/>
      <c r="Q33" s="38"/>
      <c r="R33" s="38"/>
      <c r="S33" s="38"/>
      <c r="T33" s="38"/>
      <c r="U33" s="38">
        <v>1</v>
      </c>
      <c r="V33" s="38"/>
      <c r="W33" s="38"/>
      <c r="X33" s="38"/>
      <c r="Y33" s="38"/>
      <c r="Z33" s="38"/>
      <c r="AA33" s="38">
        <v>1</v>
      </c>
      <c r="AB33" s="53"/>
      <c r="AC33" s="35" t="s">
        <v>99</v>
      </c>
    </row>
    <row r="34" spans="1:29" s="5" customFormat="1" ht="53.25" customHeight="1" x14ac:dyDescent="0.25">
      <c r="A34" s="128"/>
      <c r="B34" s="20">
        <f t="shared" si="0"/>
        <v>13</v>
      </c>
      <c r="C34" s="77" t="s">
        <v>21</v>
      </c>
      <c r="D34" s="68" t="s">
        <v>124</v>
      </c>
      <c r="E34" s="48"/>
      <c r="F34" s="38"/>
      <c r="G34" s="38"/>
      <c r="H34" s="38"/>
      <c r="I34" s="38"/>
      <c r="J34" s="38"/>
      <c r="K34" s="38"/>
      <c r="L34" s="38"/>
      <c r="M34" s="38">
        <v>1</v>
      </c>
      <c r="N34" s="38">
        <v>2</v>
      </c>
      <c r="O34" s="38"/>
      <c r="P34" s="38"/>
      <c r="Q34" s="38"/>
      <c r="R34" s="38"/>
      <c r="S34" s="38"/>
      <c r="T34" s="38"/>
      <c r="U34" s="38">
        <v>1</v>
      </c>
      <c r="V34" s="38"/>
      <c r="W34" s="38"/>
      <c r="X34" s="38"/>
      <c r="Y34" s="39"/>
      <c r="Z34" s="39"/>
      <c r="AA34" s="38">
        <v>1</v>
      </c>
      <c r="AB34" s="53"/>
      <c r="AC34" s="35" t="s">
        <v>99</v>
      </c>
    </row>
    <row r="35" spans="1:29" s="5" customFormat="1" ht="33" customHeight="1" x14ac:dyDescent="0.25">
      <c r="A35" s="128"/>
      <c r="B35" s="20">
        <f t="shared" si="0"/>
        <v>14</v>
      </c>
      <c r="C35" s="77" t="s">
        <v>22</v>
      </c>
      <c r="D35" s="66" t="s">
        <v>119</v>
      </c>
      <c r="E35" s="48"/>
      <c r="F35" s="38"/>
      <c r="G35" s="38">
        <v>1</v>
      </c>
      <c r="H35" s="38">
        <v>2</v>
      </c>
      <c r="I35" s="38"/>
      <c r="J35" s="38"/>
      <c r="K35" s="38"/>
      <c r="L35" s="38"/>
      <c r="M35" s="38"/>
      <c r="N35" s="38"/>
      <c r="O35" s="38"/>
      <c r="P35" s="38"/>
      <c r="R35" s="38"/>
      <c r="S35" s="38"/>
      <c r="T35" s="38"/>
      <c r="U35" s="38">
        <v>1</v>
      </c>
      <c r="V35" s="38"/>
      <c r="W35" s="38"/>
      <c r="X35" s="38"/>
      <c r="Y35" s="38"/>
      <c r="Z35" s="38"/>
      <c r="AA35" s="38"/>
      <c r="AB35" s="53"/>
      <c r="AC35" s="35" t="s">
        <v>99</v>
      </c>
    </row>
    <row r="36" spans="1:29" s="5" customFormat="1" ht="69.75" customHeight="1" thickBot="1" x14ac:dyDescent="0.3">
      <c r="A36" s="129"/>
      <c r="B36" s="44">
        <f>B35+1</f>
        <v>15</v>
      </c>
      <c r="C36" s="78" t="s">
        <v>23</v>
      </c>
      <c r="D36" s="69" t="s">
        <v>127</v>
      </c>
      <c r="E36" s="49">
        <v>1</v>
      </c>
      <c r="F36" s="45">
        <v>2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54"/>
      <c r="AC36" s="37" t="s">
        <v>99</v>
      </c>
    </row>
    <row r="37" spans="1:29" ht="85.5" customHeight="1" thickBot="1" x14ac:dyDescent="0.25">
      <c r="A37" s="75" t="s">
        <v>106</v>
      </c>
      <c r="B37" s="71">
        <f t="shared" si="0"/>
        <v>16</v>
      </c>
      <c r="C37" s="79" t="s">
        <v>78</v>
      </c>
      <c r="D37" s="72" t="s">
        <v>100</v>
      </c>
      <c r="E37" s="50">
        <v>1</v>
      </c>
      <c r="F37" s="46">
        <v>2</v>
      </c>
      <c r="G37" s="46"/>
      <c r="H37" s="46"/>
      <c r="I37" s="46">
        <v>1</v>
      </c>
      <c r="J37" s="46">
        <v>2</v>
      </c>
      <c r="K37" s="46"/>
      <c r="L37" s="46"/>
      <c r="M37" s="46">
        <v>1</v>
      </c>
      <c r="N37" s="46">
        <v>2</v>
      </c>
      <c r="O37" s="46"/>
      <c r="P37" s="46"/>
      <c r="Q37" s="46">
        <v>1</v>
      </c>
      <c r="R37" s="46"/>
      <c r="S37" s="46"/>
      <c r="T37" s="46"/>
      <c r="U37" s="46">
        <v>1</v>
      </c>
      <c r="V37" s="46"/>
      <c r="W37" s="46"/>
      <c r="X37" s="46"/>
      <c r="Y37" s="46">
        <v>1</v>
      </c>
      <c r="Z37" s="46"/>
      <c r="AA37" s="46"/>
      <c r="AB37" s="55"/>
      <c r="AC37" s="57" t="s">
        <v>74</v>
      </c>
    </row>
    <row r="38" spans="1:29" ht="65.25" customHeight="1" x14ac:dyDescent="0.2">
      <c r="A38" s="128" t="s">
        <v>62</v>
      </c>
      <c r="B38" s="42">
        <f t="shared" si="0"/>
        <v>17</v>
      </c>
      <c r="C38" s="76" t="s">
        <v>79</v>
      </c>
      <c r="D38" s="82" t="s">
        <v>102</v>
      </c>
      <c r="E38" s="47">
        <v>1</v>
      </c>
      <c r="F38" s="43">
        <v>2</v>
      </c>
      <c r="G38" s="43"/>
      <c r="H38" s="43"/>
      <c r="I38" s="43"/>
      <c r="J38" s="43"/>
      <c r="K38" s="43">
        <v>1</v>
      </c>
      <c r="L38" s="43">
        <v>2</v>
      </c>
      <c r="M38" s="43"/>
      <c r="N38" s="43"/>
      <c r="O38" s="43"/>
      <c r="P38" s="43"/>
      <c r="Q38" s="43">
        <v>1</v>
      </c>
      <c r="R38" s="43"/>
      <c r="S38" s="43"/>
      <c r="T38" s="43"/>
      <c r="U38" s="43"/>
      <c r="V38" s="43"/>
      <c r="W38" s="43">
        <v>1</v>
      </c>
      <c r="X38" s="43"/>
      <c r="Y38" s="43"/>
      <c r="Z38" s="43"/>
      <c r="AA38" s="43"/>
      <c r="AB38" s="51"/>
      <c r="AC38" s="56" t="s">
        <v>74</v>
      </c>
    </row>
    <row r="39" spans="1:29" ht="36.75" customHeight="1" x14ac:dyDescent="0.2">
      <c r="A39" s="128"/>
      <c r="B39" s="20">
        <f t="shared" si="0"/>
        <v>18</v>
      </c>
      <c r="C39" s="77" t="s">
        <v>103</v>
      </c>
      <c r="D39" s="35" t="s">
        <v>102</v>
      </c>
      <c r="E39" s="48">
        <v>1</v>
      </c>
      <c r="F39" s="38">
        <v>2</v>
      </c>
      <c r="G39" s="38"/>
      <c r="H39" s="38"/>
      <c r="I39" s="38"/>
      <c r="J39" s="38"/>
      <c r="K39" s="38">
        <v>1</v>
      </c>
      <c r="L39" s="38">
        <v>2</v>
      </c>
      <c r="M39" s="38"/>
      <c r="N39" s="38"/>
      <c r="O39" s="38"/>
      <c r="P39" s="38"/>
      <c r="Q39" s="38">
        <v>1</v>
      </c>
      <c r="R39" s="38"/>
      <c r="S39" s="38"/>
      <c r="T39" s="38"/>
      <c r="U39" s="38"/>
      <c r="V39" s="38"/>
      <c r="W39" s="38">
        <v>1</v>
      </c>
      <c r="X39" s="38"/>
      <c r="Y39" s="38"/>
      <c r="Z39" s="38"/>
      <c r="AA39" s="38"/>
      <c r="AB39" s="53"/>
      <c r="AC39" s="35" t="s">
        <v>74</v>
      </c>
    </row>
    <row r="40" spans="1:29" ht="66.75" customHeight="1" thickBot="1" x14ac:dyDescent="0.25">
      <c r="A40" s="129"/>
      <c r="B40" s="44">
        <f t="shared" si="0"/>
        <v>19</v>
      </c>
      <c r="C40" s="78" t="s">
        <v>104</v>
      </c>
      <c r="D40" s="58" t="s">
        <v>102</v>
      </c>
      <c r="E40" s="49"/>
      <c r="F40" s="45"/>
      <c r="G40" s="45"/>
      <c r="H40" s="45"/>
      <c r="I40" s="45"/>
      <c r="J40" s="45"/>
      <c r="K40" s="45">
        <v>1</v>
      </c>
      <c r="L40" s="45">
        <v>2</v>
      </c>
      <c r="M40" s="45"/>
      <c r="N40" s="45"/>
      <c r="O40" s="45"/>
      <c r="P40" s="45"/>
      <c r="Q40" s="45"/>
      <c r="R40" s="45"/>
      <c r="S40" s="45">
        <v>1</v>
      </c>
      <c r="T40" s="45"/>
      <c r="U40" s="45"/>
      <c r="V40" s="45"/>
      <c r="W40" s="45"/>
      <c r="X40" s="45"/>
      <c r="Y40" s="45"/>
      <c r="Z40" s="45"/>
      <c r="AA40" s="45">
        <v>1</v>
      </c>
      <c r="AB40" s="54"/>
      <c r="AC40" s="37" t="s">
        <v>74</v>
      </c>
    </row>
    <row r="41" spans="1:29" s="8" customFormat="1" ht="41.25" customHeight="1" x14ac:dyDescent="0.25">
      <c r="A41" s="130" t="s">
        <v>107</v>
      </c>
      <c r="B41" s="42">
        <f t="shared" si="0"/>
        <v>20</v>
      </c>
      <c r="C41" s="89" t="s">
        <v>116</v>
      </c>
      <c r="D41" s="90" t="s">
        <v>120</v>
      </c>
      <c r="E41" s="4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W41" s="38"/>
      <c r="X41" s="38"/>
      <c r="Y41" s="38">
        <v>1</v>
      </c>
      <c r="Z41" s="38"/>
      <c r="AA41" s="38"/>
      <c r="AB41" s="53"/>
      <c r="AC41" s="35" t="s">
        <v>80</v>
      </c>
    </row>
    <row r="42" spans="1:29" s="8" customFormat="1" ht="39" customHeight="1" x14ac:dyDescent="0.25">
      <c r="A42" s="130"/>
      <c r="B42" s="20">
        <f t="shared" si="0"/>
        <v>21</v>
      </c>
      <c r="C42" s="80" t="s">
        <v>115</v>
      </c>
      <c r="D42" s="35" t="s">
        <v>120</v>
      </c>
      <c r="E42" s="4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R42" s="38"/>
      <c r="S42" s="38"/>
      <c r="T42" s="38"/>
      <c r="U42" s="38">
        <v>1</v>
      </c>
      <c r="V42" s="38"/>
      <c r="X42" s="38"/>
      <c r="Y42" s="38"/>
      <c r="Z42" s="38"/>
      <c r="AA42" s="38"/>
      <c r="AB42" s="53"/>
      <c r="AC42" s="36" t="s">
        <v>75</v>
      </c>
    </row>
    <row r="43" spans="1:29" s="8" customFormat="1" ht="46.5" customHeight="1" x14ac:dyDescent="0.25">
      <c r="A43" s="130"/>
      <c r="B43" s="20">
        <f t="shared" si="0"/>
        <v>22</v>
      </c>
      <c r="C43" s="80" t="s">
        <v>117</v>
      </c>
      <c r="D43" s="35" t="s">
        <v>119</v>
      </c>
      <c r="E43" s="48"/>
      <c r="F43" s="38"/>
      <c r="G43" s="38"/>
      <c r="H43" s="38"/>
      <c r="I43" s="38"/>
      <c r="J43" s="38"/>
      <c r="K43" s="38"/>
      <c r="L43" s="38"/>
      <c r="N43" s="38"/>
      <c r="P43" s="38"/>
      <c r="Q43" s="38"/>
      <c r="R43" s="38"/>
      <c r="S43" s="38"/>
      <c r="T43" s="38"/>
      <c r="U43" s="38">
        <v>1</v>
      </c>
      <c r="V43" s="38"/>
      <c r="W43" s="38"/>
      <c r="X43" s="38"/>
      <c r="Y43" s="38"/>
      <c r="Z43" s="38"/>
      <c r="AA43" s="38"/>
      <c r="AB43" s="53"/>
      <c r="AC43" s="36" t="s">
        <v>75</v>
      </c>
    </row>
    <row r="44" spans="1:29" s="8" customFormat="1" ht="52.5" customHeight="1" x14ac:dyDescent="0.25">
      <c r="A44" s="130"/>
      <c r="B44" s="20">
        <f t="shared" si="0"/>
        <v>23</v>
      </c>
      <c r="C44" s="80" t="s">
        <v>114</v>
      </c>
      <c r="D44" s="35" t="s">
        <v>128</v>
      </c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>
        <v>1</v>
      </c>
      <c r="X44" s="62"/>
      <c r="Y44" s="62"/>
      <c r="Z44" s="62"/>
      <c r="AA44" s="62"/>
      <c r="AB44" s="63"/>
      <c r="AC44" s="64" t="s">
        <v>75</v>
      </c>
    </row>
    <row r="45" spans="1:29" s="8" customFormat="1" ht="51.75" customHeight="1" thickBot="1" x14ac:dyDescent="0.3">
      <c r="A45" s="131"/>
      <c r="B45" s="44">
        <f t="shared" si="0"/>
        <v>24</v>
      </c>
      <c r="C45" s="81" t="s">
        <v>110</v>
      </c>
      <c r="D45" s="37" t="s">
        <v>125</v>
      </c>
      <c r="E45" s="49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>
        <v>1</v>
      </c>
      <c r="Z45" s="45"/>
      <c r="AA45" s="45"/>
      <c r="AB45" s="54"/>
      <c r="AC45" s="58" t="s">
        <v>75</v>
      </c>
    </row>
    <row r="46" spans="1:29" s="9" customFormat="1" ht="54.75" customHeight="1" thickBot="1" x14ac:dyDescent="0.3">
      <c r="A46" s="25" t="s">
        <v>71</v>
      </c>
      <c r="B46" s="44">
        <f t="shared" si="0"/>
        <v>25</v>
      </c>
      <c r="C46" s="91" t="s">
        <v>121</v>
      </c>
      <c r="D46" s="57" t="s">
        <v>61</v>
      </c>
      <c r="E46" s="50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38">
        <v>1</v>
      </c>
      <c r="T46" s="46"/>
      <c r="U46" s="38">
        <v>1</v>
      </c>
      <c r="V46" s="46"/>
      <c r="W46" s="38">
        <v>1</v>
      </c>
      <c r="X46" s="46"/>
      <c r="Y46" s="38">
        <v>1</v>
      </c>
      <c r="Z46" s="46"/>
      <c r="AA46" s="38">
        <v>1</v>
      </c>
      <c r="AB46" s="55"/>
      <c r="AC46" s="57" t="s">
        <v>99</v>
      </c>
    </row>
    <row r="47" spans="1:29" s="9" customFormat="1" ht="75.75" customHeight="1" thickBot="1" x14ac:dyDescent="0.3">
      <c r="A47" s="25" t="s">
        <v>97</v>
      </c>
      <c r="B47" s="44">
        <f t="shared" si="0"/>
        <v>26</v>
      </c>
      <c r="C47" s="91" t="s">
        <v>105</v>
      </c>
      <c r="D47" s="72" t="s">
        <v>126</v>
      </c>
      <c r="E47" s="50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R47" s="46"/>
      <c r="S47" s="46"/>
      <c r="T47" s="46"/>
      <c r="U47" s="46"/>
      <c r="V47" s="46"/>
      <c r="W47" s="46">
        <v>1</v>
      </c>
      <c r="X47" s="46"/>
      <c r="Y47" s="46"/>
      <c r="Z47" s="46"/>
      <c r="AA47" s="46"/>
      <c r="AB47" s="55"/>
      <c r="AC47" s="92" t="s">
        <v>81</v>
      </c>
    </row>
    <row r="48" spans="1:29" s="9" customFormat="1" ht="78" customHeight="1" thickBot="1" x14ac:dyDescent="0.3">
      <c r="A48" s="25" t="s">
        <v>64</v>
      </c>
      <c r="B48" s="44">
        <f>B47+1</f>
        <v>27</v>
      </c>
      <c r="C48" s="93" t="s">
        <v>24</v>
      </c>
      <c r="D48" s="94" t="s">
        <v>122</v>
      </c>
      <c r="E48" s="95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>
        <v>1</v>
      </c>
      <c r="R48" s="96"/>
      <c r="S48" s="96"/>
      <c r="T48" s="96"/>
      <c r="U48" s="96"/>
      <c r="V48" s="96"/>
      <c r="X48" s="96"/>
      <c r="Y48" s="96"/>
      <c r="Z48" s="96"/>
      <c r="AA48" s="96">
        <v>1</v>
      </c>
      <c r="AB48" s="97"/>
      <c r="AC48" s="92" t="s">
        <v>81</v>
      </c>
    </row>
    <row r="49" spans="1:29" s="9" customFormat="1" ht="78" customHeight="1" thickBot="1" x14ac:dyDescent="0.3">
      <c r="A49" s="120" t="s">
        <v>85</v>
      </c>
      <c r="B49" s="44">
        <f t="shared" ref="B49:B50" si="1">B48+1</f>
        <v>28</v>
      </c>
      <c r="C49" s="93" t="s">
        <v>118</v>
      </c>
      <c r="D49" s="72" t="s">
        <v>126</v>
      </c>
      <c r="E49" s="98"/>
      <c r="F49" s="99"/>
      <c r="G49" s="99"/>
      <c r="H49" s="99"/>
      <c r="I49" s="99"/>
      <c r="J49" s="99"/>
      <c r="K49" s="99"/>
      <c r="L49" s="99"/>
      <c r="M49" s="100"/>
      <c r="N49" s="99"/>
      <c r="O49" s="100"/>
      <c r="P49" s="99"/>
      <c r="Q49" s="99"/>
      <c r="R49" s="99"/>
      <c r="S49" s="99">
        <v>1</v>
      </c>
      <c r="T49" s="99"/>
      <c r="U49" s="99">
        <v>1</v>
      </c>
      <c r="V49" s="99"/>
      <c r="W49" s="99"/>
      <c r="X49" s="99"/>
      <c r="Y49" s="99"/>
      <c r="Z49" s="99"/>
      <c r="AA49" s="99"/>
      <c r="AB49" s="101"/>
      <c r="AC49" s="92" t="s">
        <v>81</v>
      </c>
    </row>
    <row r="50" spans="1:29" s="9" customFormat="1" ht="91.5" customHeight="1" thickBot="1" x14ac:dyDescent="0.3">
      <c r="A50" s="121"/>
      <c r="B50" s="44">
        <f t="shared" si="1"/>
        <v>29</v>
      </c>
      <c r="C50" s="73" t="s">
        <v>25</v>
      </c>
      <c r="D50" s="57" t="s">
        <v>122</v>
      </c>
      <c r="E50" s="50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>
        <v>1</v>
      </c>
      <c r="T50" s="46"/>
      <c r="U50" s="46"/>
      <c r="V50" s="46"/>
      <c r="W50" s="46"/>
      <c r="X50" s="46"/>
      <c r="Y50" s="46"/>
      <c r="Z50" s="46"/>
      <c r="AA50" s="46">
        <v>1</v>
      </c>
      <c r="AB50" s="55"/>
      <c r="AC50" s="57" t="s">
        <v>82</v>
      </c>
    </row>
    <row r="51" spans="1:29" s="9" customFormat="1" ht="23.25" customHeight="1" x14ac:dyDescent="0.25">
      <c r="A51" s="59"/>
      <c r="B51" s="14"/>
      <c r="C51" s="59"/>
      <c r="D51" s="11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11"/>
    </row>
    <row r="52" spans="1:29" ht="18" customHeight="1" thickBot="1" x14ac:dyDescent="0.25"/>
    <row r="53" spans="1:29" s="1" customFormat="1" ht="34.5" customHeight="1" thickBot="1" x14ac:dyDescent="0.25">
      <c r="A53" s="104" t="s">
        <v>41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</row>
    <row r="54" spans="1:29" s="1" customFormat="1" ht="49.5" customHeight="1" x14ac:dyDescent="0.2">
      <c r="A54" s="107" t="s">
        <v>111</v>
      </c>
      <c r="B54" s="108"/>
      <c r="C54" s="108"/>
      <c r="D54" s="109"/>
      <c r="E54" s="116" t="s">
        <v>42</v>
      </c>
      <c r="F54" s="117"/>
      <c r="G54" s="116" t="s">
        <v>43</v>
      </c>
      <c r="H54" s="117"/>
      <c r="I54" s="116" t="s">
        <v>44</v>
      </c>
      <c r="J54" s="117"/>
      <c r="K54" s="116" t="s">
        <v>45</v>
      </c>
      <c r="L54" s="117"/>
      <c r="M54" s="116" t="s">
        <v>46</v>
      </c>
      <c r="N54" s="117"/>
      <c r="O54" s="116" t="s">
        <v>47</v>
      </c>
      <c r="P54" s="117"/>
      <c r="Q54" s="116" t="s">
        <v>48</v>
      </c>
      <c r="R54" s="117"/>
      <c r="S54" s="118" t="s">
        <v>49</v>
      </c>
      <c r="T54" s="119"/>
      <c r="U54" s="118" t="s">
        <v>50</v>
      </c>
      <c r="V54" s="119"/>
      <c r="W54" s="118" t="s">
        <v>51</v>
      </c>
      <c r="X54" s="119"/>
      <c r="Y54" s="118" t="s">
        <v>52</v>
      </c>
      <c r="Z54" s="119"/>
      <c r="AA54" s="118" t="s">
        <v>53</v>
      </c>
      <c r="AB54" s="119"/>
    </row>
    <row r="55" spans="1:29" s="1" customFormat="1" ht="49.5" customHeight="1" x14ac:dyDescent="0.2">
      <c r="A55" s="110"/>
      <c r="B55" s="111"/>
      <c r="C55" s="111"/>
      <c r="D55" s="112"/>
      <c r="E55" s="103">
        <f>COUNTIF(F22:F50,2)</f>
        <v>5</v>
      </c>
      <c r="F55" s="103"/>
      <c r="G55" s="103">
        <f t="shared" ref="G55" si="2">COUNTIF(H22:H50,2)</f>
        <v>4</v>
      </c>
      <c r="H55" s="103"/>
      <c r="I55" s="103">
        <f t="shared" ref="I55" si="3">COUNTIF(J22:J50,2)</f>
        <v>3</v>
      </c>
      <c r="J55" s="103"/>
      <c r="K55" s="103">
        <f t="shared" ref="K55" si="4">COUNTIF(L22:L50,2)</f>
        <v>7</v>
      </c>
      <c r="L55" s="103"/>
      <c r="M55" s="103">
        <f t="shared" ref="M55" si="5">COUNTIF(N22:N50,2)</f>
        <v>3</v>
      </c>
      <c r="N55" s="103"/>
      <c r="O55" s="103">
        <f t="shared" ref="O55" si="6">COUNTIF(P22:P50,2)</f>
        <v>1</v>
      </c>
      <c r="P55" s="103"/>
      <c r="Q55" s="103">
        <f t="shared" ref="Q55" si="7">COUNTIF(R22:R50,2)</f>
        <v>0</v>
      </c>
      <c r="R55" s="103"/>
      <c r="S55" s="103">
        <f t="shared" ref="S55" si="8">COUNTIF(T22:T50,2)</f>
        <v>0</v>
      </c>
      <c r="T55" s="103"/>
      <c r="U55" s="103">
        <f t="shared" ref="U55" si="9">COUNTIF(V22:V50,2)</f>
        <v>0</v>
      </c>
      <c r="V55" s="103"/>
      <c r="W55" s="103">
        <f t="shared" ref="W55" si="10">COUNTIF(X22:X50,2)</f>
        <v>0</v>
      </c>
      <c r="X55" s="103"/>
      <c r="Y55" s="103">
        <f t="shared" ref="Y55" si="11">COUNTIF(Z22:Z50,2)</f>
        <v>0</v>
      </c>
      <c r="Z55" s="103"/>
      <c r="AA55" s="103">
        <f t="shared" ref="AA55" si="12">COUNTIF(AB22:AB50,2)</f>
        <v>0</v>
      </c>
      <c r="AB55" s="103"/>
    </row>
    <row r="56" spans="1:29" s="1" customFormat="1" ht="49.5" customHeight="1" x14ac:dyDescent="0.2">
      <c r="A56" s="110"/>
      <c r="B56" s="111"/>
      <c r="C56" s="111"/>
      <c r="D56" s="112"/>
      <c r="E56" s="103">
        <f>COUNTIF(E22:E50,1)</f>
        <v>5</v>
      </c>
      <c r="F56" s="103"/>
      <c r="G56" s="103">
        <f>COUNTIF(G22:G50,1)</f>
        <v>4</v>
      </c>
      <c r="H56" s="103"/>
      <c r="I56" s="103">
        <f>COUNTIF(I22:I50,1)</f>
        <v>3</v>
      </c>
      <c r="J56" s="103"/>
      <c r="K56" s="103">
        <f>COUNTIF(K22:K50,1)</f>
        <v>7</v>
      </c>
      <c r="L56" s="103"/>
      <c r="M56" s="103">
        <f>COUNTIF(M22:M50,1)</f>
        <v>3</v>
      </c>
      <c r="N56" s="103"/>
      <c r="O56" s="103">
        <f>COUNTIF(O22:O50,1)</f>
        <v>1</v>
      </c>
      <c r="P56" s="103"/>
      <c r="Q56" s="103">
        <f>COUNTIF(Q22:Q50,1)</f>
        <v>6</v>
      </c>
      <c r="R56" s="103"/>
      <c r="S56" s="103">
        <f>COUNTIF(S22:S50,1)</f>
        <v>6</v>
      </c>
      <c r="T56" s="103"/>
      <c r="U56" s="103">
        <f>COUNTIF(U22:U50,1)</f>
        <v>9</v>
      </c>
      <c r="V56" s="103"/>
      <c r="W56" s="103">
        <f>COUNTIF(W22:W50,1)</f>
        <v>5</v>
      </c>
      <c r="X56" s="103"/>
      <c r="Y56" s="103">
        <f>COUNTIF(Y22:Y50,1)</f>
        <v>6</v>
      </c>
      <c r="Z56" s="103"/>
      <c r="AA56" s="103">
        <f>COUNTIF(AA22:AA50,1)</f>
        <v>6</v>
      </c>
      <c r="AB56" s="103"/>
    </row>
    <row r="57" spans="1:29" s="1" customFormat="1" ht="49.5" customHeight="1" x14ac:dyDescent="0.2">
      <c r="A57" s="113"/>
      <c r="B57" s="114"/>
      <c r="C57" s="114"/>
      <c r="D57" s="115"/>
      <c r="E57" s="102">
        <f>IF(E56=0," ",(E55/E56))</f>
        <v>1</v>
      </c>
      <c r="F57" s="102"/>
      <c r="G57" s="102">
        <f t="shared" ref="G57" si="13">IF(G56=0," ",(G55/G56))</f>
        <v>1</v>
      </c>
      <c r="H57" s="102"/>
      <c r="I57" s="102">
        <f t="shared" ref="I57" si="14">IF(I56=0," ",(I55/I56))</f>
        <v>1</v>
      </c>
      <c r="J57" s="102"/>
      <c r="K57" s="102">
        <f t="shared" ref="K57" si="15">IF(K56=0," ",(K55/K56))</f>
        <v>1</v>
      </c>
      <c r="L57" s="102"/>
      <c r="M57" s="102">
        <f t="shared" ref="M57" si="16">IF(M56=0," ",(M55/M56))</f>
        <v>1</v>
      </c>
      <c r="N57" s="102"/>
      <c r="O57" s="102">
        <f t="shared" ref="O57:AA57" si="17">IF(O56=0," ",(O55/O56))</f>
        <v>1</v>
      </c>
      <c r="P57" s="102"/>
      <c r="Q57" s="102">
        <f t="shared" si="17"/>
        <v>0</v>
      </c>
      <c r="R57" s="102"/>
      <c r="S57" s="102">
        <f t="shared" si="17"/>
        <v>0</v>
      </c>
      <c r="T57" s="102"/>
      <c r="U57" s="102">
        <f t="shared" si="17"/>
        <v>0</v>
      </c>
      <c r="V57" s="102"/>
      <c r="W57" s="102">
        <f t="shared" si="17"/>
        <v>0</v>
      </c>
      <c r="X57" s="102"/>
      <c r="Y57" s="102">
        <f t="shared" si="17"/>
        <v>0</v>
      </c>
      <c r="Z57" s="102"/>
      <c r="AA57" s="102">
        <f t="shared" si="17"/>
        <v>0</v>
      </c>
      <c r="AB57" s="102"/>
    </row>
    <row r="58" spans="1:29" s="1" customFormat="1" ht="34.5" customHeight="1" thickBot="1" x14ac:dyDescent="0.25">
      <c r="A58" s="22"/>
      <c r="B58" s="22"/>
      <c r="C58" s="22"/>
      <c r="D58" s="23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9" s="1" customFormat="1" ht="34.5" customHeight="1" thickBot="1" x14ac:dyDescent="0.25">
      <c r="A59" s="104" t="s">
        <v>83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6"/>
    </row>
    <row r="60" spans="1:29" s="1" customFormat="1" ht="48" customHeight="1" x14ac:dyDescent="0.2">
      <c r="A60" s="107" t="s">
        <v>112</v>
      </c>
      <c r="B60" s="108"/>
      <c r="C60" s="108"/>
      <c r="D60" s="109"/>
      <c r="E60" s="116" t="s">
        <v>42</v>
      </c>
      <c r="F60" s="117"/>
      <c r="G60" s="116" t="s">
        <v>43</v>
      </c>
      <c r="H60" s="117"/>
      <c r="I60" s="116" t="s">
        <v>44</v>
      </c>
      <c r="J60" s="117"/>
      <c r="K60" s="116" t="s">
        <v>45</v>
      </c>
      <c r="L60" s="117"/>
      <c r="M60" s="116" t="s">
        <v>46</v>
      </c>
      <c r="N60" s="117"/>
      <c r="O60" s="116" t="s">
        <v>47</v>
      </c>
      <c r="P60" s="117"/>
      <c r="Q60" s="116" t="s">
        <v>48</v>
      </c>
      <c r="R60" s="117"/>
      <c r="S60" s="118" t="s">
        <v>49</v>
      </c>
      <c r="T60" s="119"/>
      <c r="U60" s="118" t="s">
        <v>50</v>
      </c>
      <c r="V60" s="119"/>
      <c r="W60" s="118" t="s">
        <v>51</v>
      </c>
      <c r="X60" s="119"/>
      <c r="Y60" s="118" t="s">
        <v>52</v>
      </c>
      <c r="Z60" s="119"/>
      <c r="AA60" s="118" t="s">
        <v>53</v>
      </c>
      <c r="AB60" s="119"/>
    </row>
    <row r="61" spans="1:29" s="1" customFormat="1" ht="48" customHeight="1" x14ac:dyDescent="0.2">
      <c r="A61" s="110"/>
      <c r="B61" s="111"/>
      <c r="C61" s="111"/>
      <c r="D61" s="112"/>
      <c r="E61" s="103">
        <f>COUNTIF(F22:F36,2)</f>
        <v>2</v>
      </c>
      <c r="F61" s="103"/>
      <c r="G61" s="103">
        <f>COUNTIF(H22:H36,2)</f>
        <v>4</v>
      </c>
      <c r="H61" s="103"/>
      <c r="I61" s="103">
        <f>COUNTIF(J22:J36,2)</f>
        <v>2</v>
      </c>
      <c r="J61" s="103"/>
      <c r="K61" s="103">
        <f>COUNTIF(L22:L36,2)</f>
        <v>4</v>
      </c>
      <c r="L61" s="103"/>
      <c r="M61" s="103">
        <f>COUNTIF(N22:N36,2)</f>
        <v>2</v>
      </c>
      <c r="N61" s="103"/>
      <c r="O61" s="103">
        <f>COUNTIF(P22:P36,2)</f>
        <v>1</v>
      </c>
      <c r="P61" s="103"/>
      <c r="Q61" s="103">
        <f>COUNTIF(R22:R36,2)</f>
        <v>0</v>
      </c>
      <c r="R61" s="103"/>
      <c r="S61" s="103">
        <f>COUNTIF(T22:T36,2)</f>
        <v>0</v>
      </c>
      <c r="T61" s="103"/>
      <c r="U61" s="103">
        <f>COUNTIF(V22:V36,2)</f>
        <v>0</v>
      </c>
      <c r="V61" s="103"/>
      <c r="W61" s="103">
        <f>COUNTIF(X22:X36,2)</f>
        <v>0</v>
      </c>
      <c r="X61" s="103"/>
      <c r="Y61" s="103">
        <f>COUNTIF(Z22:Z36,2)</f>
        <v>0</v>
      </c>
      <c r="Z61" s="103"/>
      <c r="AA61" s="103">
        <f>COUNTIF(AB22:AB36,2)</f>
        <v>0</v>
      </c>
      <c r="AB61" s="103"/>
    </row>
    <row r="62" spans="1:29" s="1" customFormat="1" ht="48" customHeight="1" x14ac:dyDescent="0.2">
      <c r="A62" s="110"/>
      <c r="B62" s="111"/>
      <c r="C62" s="111"/>
      <c r="D62" s="112"/>
      <c r="E62" s="103">
        <f>COUNTIF(E22:E36,1)</f>
        <v>2</v>
      </c>
      <c r="F62" s="103"/>
      <c r="G62" s="103">
        <f>COUNTIF(G22:G36,1)</f>
        <v>4</v>
      </c>
      <c r="H62" s="103"/>
      <c r="I62" s="103">
        <f>COUNTIF(I22:I36,1)</f>
        <v>2</v>
      </c>
      <c r="J62" s="103"/>
      <c r="K62" s="103">
        <f>COUNTIF(K22:K36,1)</f>
        <v>4</v>
      </c>
      <c r="L62" s="103"/>
      <c r="M62" s="103">
        <f>COUNTIF(M22:M36,1)</f>
        <v>2</v>
      </c>
      <c r="N62" s="103"/>
      <c r="O62" s="103">
        <f>COUNTIF(O22:O36,1)</f>
        <v>1</v>
      </c>
      <c r="P62" s="103"/>
      <c r="Q62" s="103">
        <f>COUNTIF(Q22:Q36,1)</f>
        <v>2</v>
      </c>
      <c r="R62" s="103"/>
      <c r="S62" s="103">
        <f>COUNTIF(S22:S36,1)</f>
        <v>2</v>
      </c>
      <c r="T62" s="103"/>
      <c r="U62" s="103">
        <f>COUNTIF(U22:U36,1)</f>
        <v>4</v>
      </c>
      <c r="V62" s="103"/>
      <c r="W62" s="103">
        <f>COUNTIF(W22:W36,1)</f>
        <v>0</v>
      </c>
      <c r="X62" s="103"/>
      <c r="Y62" s="103">
        <f>COUNTIF(Y22:Y36,1)</f>
        <v>2</v>
      </c>
      <c r="Z62" s="103"/>
      <c r="AA62" s="103">
        <f>COUNTIF(AA22:AA36,1)</f>
        <v>2</v>
      </c>
      <c r="AB62" s="103"/>
    </row>
    <row r="63" spans="1:29" s="1" customFormat="1" ht="48" customHeight="1" x14ac:dyDescent="0.2">
      <c r="A63" s="113"/>
      <c r="B63" s="114"/>
      <c r="C63" s="114"/>
      <c r="D63" s="115"/>
      <c r="E63" s="102">
        <f>IF(E61=0," ",(E61/E62))</f>
        <v>1</v>
      </c>
      <c r="F63" s="102"/>
      <c r="G63" s="102">
        <f t="shared" ref="G63" si="18">IF(G61=0," ",(G61/G62))</f>
        <v>1</v>
      </c>
      <c r="H63" s="102"/>
      <c r="I63" s="102">
        <f t="shared" ref="I63" si="19">IF(I61=0," ",(I61/I62))</f>
        <v>1</v>
      </c>
      <c r="J63" s="102"/>
      <c r="K63" s="102">
        <f t="shared" ref="K63" si="20">IF(K61=0," ",(K61/K62))</f>
        <v>1</v>
      </c>
      <c r="L63" s="102"/>
      <c r="M63" s="102">
        <f t="shared" ref="M63" si="21">IF(M61=0," ",(M61/M62))</f>
        <v>1</v>
      </c>
      <c r="N63" s="102"/>
      <c r="O63" s="102">
        <f t="shared" ref="O63" si="22">IF(O61=0," ",(O61/O62))</f>
        <v>1</v>
      </c>
      <c r="P63" s="102"/>
      <c r="Q63" s="102" t="str">
        <f t="shared" ref="Q63" si="23">IF(Q61=0," ",(Q61/Q62))</f>
        <v xml:space="preserve"> </v>
      </c>
      <c r="R63" s="102"/>
      <c r="S63" s="102" t="str">
        <f t="shared" ref="S63" si="24">IF(S61=0," ",(S61/S62))</f>
        <v xml:space="preserve"> </v>
      </c>
      <c r="T63" s="102"/>
      <c r="U63" s="102" t="str">
        <f t="shared" ref="U63" si="25">IF(U61=0," ",(U61/U62))</f>
        <v xml:space="preserve"> </v>
      </c>
      <c r="V63" s="102"/>
      <c r="W63" s="102" t="str">
        <f t="shared" ref="W63" si="26">IF(W61=0," ",(W61/W62))</f>
        <v xml:space="preserve"> </v>
      </c>
      <c r="X63" s="102"/>
      <c r="Y63" s="102" t="str">
        <f t="shared" ref="Y63" si="27">IF(Y61=0," ",(Y61/Y62))</f>
        <v xml:space="preserve"> </v>
      </c>
      <c r="Z63" s="102"/>
      <c r="AA63" s="102" t="str">
        <f t="shared" ref="AA63" si="28">IF(AA61=0," ",(AA61/AA62))</f>
        <v xml:space="preserve"> </v>
      </c>
      <c r="AB63" s="102"/>
    </row>
    <row r="64" spans="1:29" s="1" customFormat="1" ht="34.5" customHeight="1" thickBot="1" x14ac:dyDescent="0.25">
      <c r="A64" s="22"/>
      <c r="B64" s="22"/>
      <c r="C64" s="22"/>
      <c r="D64" s="2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s="1" customFormat="1" ht="34.5" customHeight="1" thickBot="1" x14ac:dyDescent="0.25">
      <c r="A65" s="104" t="s">
        <v>106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6"/>
    </row>
    <row r="66" spans="1:28" s="1" customFormat="1" ht="35.25" customHeight="1" x14ac:dyDescent="0.2">
      <c r="A66" s="107" t="s">
        <v>112</v>
      </c>
      <c r="B66" s="108"/>
      <c r="C66" s="108"/>
      <c r="D66" s="109"/>
      <c r="E66" s="116" t="s">
        <v>42</v>
      </c>
      <c r="F66" s="117"/>
      <c r="G66" s="116" t="s">
        <v>43</v>
      </c>
      <c r="H66" s="117"/>
      <c r="I66" s="116" t="s">
        <v>44</v>
      </c>
      <c r="J66" s="117"/>
      <c r="K66" s="116" t="s">
        <v>45</v>
      </c>
      <c r="L66" s="117"/>
      <c r="M66" s="116" t="s">
        <v>46</v>
      </c>
      <c r="N66" s="117"/>
      <c r="O66" s="116" t="s">
        <v>47</v>
      </c>
      <c r="P66" s="117"/>
      <c r="Q66" s="116" t="s">
        <v>48</v>
      </c>
      <c r="R66" s="117"/>
      <c r="S66" s="118" t="s">
        <v>49</v>
      </c>
      <c r="T66" s="119"/>
      <c r="U66" s="118" t="s">
        <v>50</v>
      </c>
      <c r="V66" s="119"/>
      <c r="W66" s="118" t="s">
        <v>51</v>
      </c>
      <c r="X66" s="119"/>
      <c r="Y66" s="118" t="s">
        <v>52</v>
      </c>
      <c r="Z66" s="119"/>
      <c r="AA66" s="118" t="s">
        <v>53</v>
      </c>
      <c r="AB66" s="119"/>
    </row>
    <row r="67" spans="1:28" s="1" customFormat="1" ht="40.5" customHeight="1" x14ac:dyDescent="0.2">
      <c r="A67" s="110"/>
      <c r="B67" s="111"/>
      <c r="C67" s="111"/>
      <c r="D67" s="112"/>
      <c r="E67" s="103">
        <f>COUNTIF(F37,2)</f>
        <v>1</v>
      </c>
      <c r="F67" s="103"/>
      <c r="G67" s="103">
        <f t="shared" ref="G67" si="29">COUNTIF(H37,2)</f>
        <v>0</v>
      </c>
      <c r="H67" s="103"/>
      <c r="I67" s="103">
        <f t="shared" ref="I67" si="30">COUNTIF(J37,2)</f>
        <v>1</v>
      </c>
      <c r="J67" s="103"/>
      <c r="K67" s="103">
        <f t="shared" ref="K67" si="31">COUNTIF(L37,2)</f>
        <v>0</v>
      </c>
      <c r="L67" s="103"/>
      <c r="M67" s="103">
        <f t="shared" ref="M67" si="32">COUNTIF(N37,2)</f>
        <v>1</v>
      </c>
      <c r="N67" s="103"/>
      <c r="O67" s="103">
        <f t="shared" ref="O67" si="33">COUNTIF(P37,2)</f>
        <v>0</v>
      </c>
      <c r="P67" s="103"/>
      <c r="Q67" s="103">
        <f t="shared" ref="Q67" si="34">COUNTIF(R37,2)</f>
        <v>0</v>
      </c>
      <c r="R67" s="103"/>
      <c r="S67" s="103">
        <f t="shared" ref="S67" si="35">COUNTIF(T37,2)</f>
        <v>0</v>
      </c>
      <c r="T67" s="103"/>
      <c r="U67" s="103">
        <f t="shared" ref="U67" si="36">COUNTIF(V37,2)</f>
        <v>0</v>
      </c>
      <c r="V67" s="103"/>
      <c r="W67" s="103">
        <f t="shared" ref="W67" si="37">COUNTIF(X37,2)</f>
        <v>0</v>
      </c>
      <c r="X67" s="103"/>
      <c r="Y67" s="103">
        <f t="shared" ref="Y67" si="38">COUNTIF(Z37,2)</f>
        <v>0</v>
      </c>
      <c r="Z67" s="103"/>
      <c r="AA67" s="103">
        <f t="shared" ref="AA67" si="39">COUNTIF(AB37,2)</f>
        <v>0</v>
      </c>
      <c r="AB67" s="103"/>
    </row>
    <row r="68" spans="1:28" s="1" customFormat="1" ht="40.5" customHeight="1" x14ac:dyDescent="0.2">
      <c r="A68" s="110"/>
      <c r="B68" s="111"/>
      <c r="C68" s="111"/>
      <c r="D68" s="112"/>
      <c r="E68" s="103">
        <f>COUNTIF(E37,1)</f>
        <v>1</v>
      </c>
      <c r="F68" s="103"/>
      <c r="G68" s="103">
        <f t="shared" ref="G68" si="40">COUNTIF(G37,1)</f>
        <v>0</v>
      </c>
      <c r="H68" s="103"/>
      <c r="I68" s="103">
        <f t="shared" ref="I68" si="41">COUNTIF(I37,1)</f>
        <v>1</v>
      </c>
      <c r="J68" s="103"/>
      <c r="K68" s="103">
        <f t="shared" ref="K68" si="42">COUNTIF(K37,1)</f>
        <v>0</v>
      </c>
      <c r="L68" s="103"/>
      <c r="M68" s="103">
        <f t="shared" ref="M68" si="43">COUNTIF(M37,1)</f>
        <v>1</v>
      </c>
      <c r="N68" s="103"/>
      <c r="O68" s="103">
        <f t="shared" ref="O68" si="44">COUNTIF(O37,1)</f>
        <v>0</v>
      </c>
      <c r="P68" s="103"/>
      <c r="Q68" s="103">
        <f t="shared" ref="Q68" si="45">COUNTIF(Q37,1)</f>
        <v>1</v>
      </c>
      <c r="R68" s="103"/>
      <c r="S68" s="103">
        <f t="shared" ref="S68" si="46">COUNTIF(S37,1)</f>
        <v>0</v>
      </c>
      <c r="T68" s="103"/>
      <c r="U68" s="103">
        <f t="shared" ref="U68" si="47">COUNTIF(U37,1)</f>
        <v>1</v>
      </c>
      <c r="V68" s="103"/>
      <c r="W68" s="103">
        <f t="shared" ref="W68" si="48">COUNTIF(W37,1)</f>
        <v>0</v>
      </c>
      <c r="X68" s="103"/>
      <c r="Y68" s="103">
        <f t="shared" ref="Y68" si="49">COUNTIF(Y37,1)</f>
        <v>1</v>
      </c>
      <c r="Z68" s="103"/>
      <c r="AA68" s="103">
        <f t="shared" ref="AA68" si="50">COUNTIF(AA37,1)</f>
        <v>0</v>
      </c>
      <c r="AB68" s="103"/>
    </row>
    <row r="69" spans="1:28" s="1" customFormat="1" ht="40.5" customHeight="1" x14ac:dyDescent="0.2">
      <c r="A69" s="113"/>
      <c r="B69" s="114"/>
      <c r="C69" s="114"/>
      <c r="D69" s="115"/>
      <c r="E69" s="102">
        <f>IF(E68=0," ",(E67/E68))</f>
        <v>1</v>
      </c>
      <c r="F69" s="102"/>
      <c r="G69" s="102" t="str">
        <f t="shared" ref="G69" si="51">IF(G68=0," ",(G67/G68))</f>
        <v xml:space="preserve"> </v>
      </c>
      <c r="H69" s="102"/>
      <c r="I69" s="102">
        <f t="shared" ref="I69" si="52">IF(I68=0," ",(I67/I68))</f>
        <v>1</v>
      </c>
      <c r="J69" s="102"/>
      <c r="K69" s="102" t="str">
        <f t="shared" ref="K69" si="53">IF(K68=0," ",(K67/K68))</f>
        <v xml:space="preserve"> </v>
      </c>
      <c r="L69" s="102"/>
      <c r="M69" s="102">
        <f t="shared" ref="M69" si="54">IF(M68=0," ",(M67/M68))</f>
        <v>1</v>
      </c>
      <c r="N69" s="102"/>
      <c r="O69" s="102" t="str">
        <f t="shared" ref="O69" si="55">IF(O68=0," ",(O67/O68))</f>
        <v xml:space="preserve"> </v>
      </c>
      <c r="P69" s="102"/>
      <c r="Q69" s="102">
        <f t="shared" ref="Q69" si="56">IF(Q68=0," ",(Q67/Q68))</f>
        <v>0</v>
      </c>
      <c r="R69" s="102"/>
      <c r="S69" s="102" t="str">
        <f t="shared" ref="S69" si="57">IF(S68=0," ",(S67/S68))</f>
        <v xml:space="preserve"> </v>
      </c>
      <c r="T69" s="102"/>
      <c r="U69" s="102">
        <f t="shared" ref="U69" si="58">IF(U68=0," ",(U67/U68))</f>
        <v>0</v>
      </c>
      <c r="V69" s="102"/>
      <c r="W69" s="102" t="str">
        <f t="shared" ref="W69" si="59">IF(W68=0," ",(W67/W68))</f>
        <v xml:space="preserve"> </v>
      </c>
      <c r="X69" s="102"/>
      <c r="Y69" s="102">
        <f t="shared" ref="Y69" si="60">IF(Y68=0," ",(Y67/Y68))</f>
        <v>0</v>
      </c>
      <c r="Z69" s="102"/>
      <c r="AA69" s="102" t="str">
        <f t="shared" ref="AA69" si="61">IF(AA68=0," ",(AA67/AA68))</f>
        <v xml:space="preserve"> </v>
      </c>
      <c r="AB69" s="102"/>
    </row>
    <row r="70" spans="1:28" s="1" customFormat="1" ht="40.5" customHeight="1" thickBot="1" x14ac:dyDescent="0.25">
      <c r="A70" s="74"/>
      <c r="B70" s="74"/>
      <c r="C70" s="74"/>
      <c r="D70" s="7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s="1" customFormat="1" ht="34.5" customHeight="1" thickBot="1" x14ac:dyDescent="0.25">
      <c r="A71" s="104" t="s">
        <v>54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6"/>
    </row>
    <row r="72" spans="1:28" s="1" customFormat="1" ht="35.25" customHeight="1" x14ac:dyDescent="0.2">
      <c r="A72" s="107" t="s">
        <v>112</v>
      </c>
      <c r="B72" s="108"/>
      <c r="C72" s="108"/>
      <c r="D72" s="109"/>
      <c r="E72" s="116" t="s">
        <v>42</v>
      </c>
      <c r="F72" s="117"/>
      <c r="G72" s="116" t="s">
        <v>43</v>
      </c>
      <c r="H72" s="117"/>
      <c r="I72" s="116" t="s">
        <v>44</v>
      </c>
      <c r="J72" s="117"/>
      <c r="K72" s="116" t="s">
        <v>45</v>
      </c>
      <c r="L72" s="117"/>
      <c r="M72" s="116" t="s">
        <v>46</v>
      </c>
      <c r="N72" s="117"/>
      <c r="O72" s="116" t="s">
        <v>47</v>
      </c>
      <c r="P72" s="117"/>
      <c r="Q72" s="116" t="s">
        <v>48</v>
      </c>
      <c r="R72" s="117"/>
      <c r="S72" s="118" t="s">
        <v>49</v>
      </c>
      <c r="T72" s="119"/>
      <c r="U72" s="118" t="s">
        <v>50</v>
      </c>
      <c r="V72" s="119"/>
      <c r="W72" s="118" t="s">
        <v>51</v>
      </c>
      <c r="X72" s="119"/>
      <c r="Y72" s="118" t="s">
        <v>52</v>
      </c>
      <c r="Z72" s="119"/>
      <c r="AA72" s="118" t="s">
        <v>53</v>
      </c>
      <c r="AB72" s="119"/>
    </row>
    <row r="73" spans="1:28" s="1" customFormat="1" ht="40.5" customHeight="1" x14ac:dyDescent="0.2">
      <c r="A73" s="110"/>
      <c r="B73" s="111"/>
      <c r="C73" s="111"/>
      <c r="D73" s="112"/>
      <c r="E73" s="103">
        <f>COUNTIF(F41:F45,2)</f>
        <v>0</v>
      </c>
      <c r="F73" s="103"/>
      <c r="G73" s="103">
        <f>COUNTIF(H41:H45,2)</f>
        <v>0</v>
      </c>
      <c r="H73" s="103"/>
      <c r="I73" s="103">
        <f>COUNTIF(J41:J45,2)</f>
        <v>0</v>
      </c>
      <c r="J73" s="103"/>
      <c r="K73" s="103">
        <f>COUNTIF(L41:L45,2)</f>
        <v>0</v>
      </c>
      <c r="L73" s="103"/>
      <c r="M73" s="103">
        <f>COUNTIF(N41:N45,2)</f>
        <v>0</v>
      </c>
      <c r="N73" s="103"/>
      <c r="O73" s="103">
        <f>COUNTIF(P41:P45,2)</f>
        <v>0</v>
      </c>
      <c r="P73" s="103"/>
      <c r="Q73" s="103">
        <f>COUNTIF(R41:R45,2)</f>
        <v>0</v>
      </c>
      <c r="R73" s="103"/>
      <c r="S73" s="103">
        <f>COUNTIF(T41:T45,2)</f>
        <v>0</v>
      </c>
      <c r="T73" s="103"/>
      <c r="U73" s="103">
        <f>COUNTIF(V41:V45,2)</f>
        <v>0</v>
      </c>
      <c r="V73" s="103"/>
      <c r="W73" s="103">
        <f>COUNTIF(X41:X45,2)</f>
        <v>0</v>
      </c>
      <c r="X73" s="103"/>
      <c r="Y73" s="103">
        <f>COUNTIF(Z41:Z45,2)</f>
        <v>0</v>
      </c>
      <c r="Z73" s="103"/>
      <c r="AA73" s="103">
        <f>COUNTIF(AB41:AB45,2)</f>
        <v>0</v>
      </c>
      <c r="AB73" s="103"/>
    </row>
    <row r="74" spans="1:28" s="1" customFormat="1" ht="40.5" customHeight="1" x14ac:dyDescent="0.2">
      <c r="A74" s="110"/>
      <c r="B74" s="111"/>
      <c r="C74" s="111"/>
      <c r="D74" s="112"/>
      <c r="E74" s="103">
        <f>COUNTIF(E41:E45,1)</f>
        <v>0</v>
      </c>
      <c r="F74" s="103"/>
      <c r="G74" s="103">
        <f>COUNTIF(G41:G45,1)</f>
        <v>0</v>
      </c>
      <c r="H74" s="103"/>
      <c r="I74" s="103">
        <f>COUNTIF(I41:I45,1)</f>
        <v>0</v>
      </c>
      <c r="J74" s="103"/>
      <c r="K74" s="103">
        <f>COUNTIF(K41:K45,1)</f>
        <v>0</v>
      </c>
      <c r="L74" s="103"/>
      <c r="M74" s="103">
        <f>COUNTIF(M41:M45,1)</f>
        <v>0</v>
      </c>
      <c r="N74" s="103"/>
      <c r="O74" s="103">
        <f>COUNTIF(O41:O45,1)</f>
        <v>0</v>
      </c>
      <c r="P74" s="103"/>
      <c r="Q74" s="103">
        <f>COUNTIF(Q41:Q45,1)</f>
        <v>0</v>
      </c>
      <c r="R74" s="103"/>
      <c r="S74" s="103">
        <f>COUNTIF(S41:S45,1)</f>
        <v>0</v>
      </c>
      <c r="T74" s="103"/>
      <c r="U74" s="103">
        <f>COUNTIF(U41:U45,1)</f>
        <v>2</v>
      </c>
      <c r="V74" s="103"/>
      <c r="W74" s="103">
        <f>COUNTIF(W41:W45,1)</f>
        <v>1</v>
      </c>
      <c r="X74" s="103"/>
      <c r="Y74" s="103">
        <f>COUNTIF(Y41:Y45,1)</f>
        <v>2</v>
      </c>
      <c r="Z74" s="103"/>
      <c r="AA74" s="103">
        <f>COUNTIF(AA41:AA45,1)</f>
        <v>0</v>
      </c>
      <c r="AB74" s="103"/>
    </row>
    <row r="75" spans="1:28" s="1" customFormat="1" ht="40.5" customHeight="1" x14ac:dyDescent="0.2">
      <c r="A75" s="113"/>
      <c r="B75" s="114"/>
      <c r="C75" s="114"/>
      <c r="D75" s="115"/>
      <c r="E75" s="102" t="str">
        <f>IF(E74=0," ",(E73/E74))</f>
        <v xml:space="preserve"> </v>
      </c>
      <c r="F75" s="102"/>
      <c r="G75" s="102" t="str">
        <f t="shared" ref="G75" si="62">IF(G74=0," ",(G73/G74))</f>
        <v xml:space="preserve"> </v>
      </c>
      <c r="H75" s="102"/>
      <c r="I75" s="102" t="str">
        <f t="shared" ref="I75" si="63">IF(I74=0," ",(I73/I74))</f>
        <v xml:space="preserve"> </v>
      </c>
      <c r="J75" s="102"/>
      <c r="K75" s="102" t="str">
        <f t="shared" ref="K75" si="64">IF(K74=0," ",(K73/K74))</f>
        <v xml:space="preserve"> </v>
      </c>
      <c r="L75" s="102"/>
      <c r="M75" s="102" t="str">
        <f t="shared" ref="M75" si="65">IF(M74=0," ",(M73/M74))</f>
        <v xml:space="preserve"> </v>
      </c>
      <c r="N75" s="102"/>
      <c r="O75" s="102" t="str">
        <f t="shared" ref="O75" si="66">IF(O74=0," ",(O73/O74))</f>
        <v xml:space="preserve"> </v>
      </c>
      <c r="P75" s="102"/>
      <c r="Q75" s="102" t="str">
        <f t="shared" ref="Q75" si="67">IF(Q74=0," ",(Q73/Q74))</f>
        <v xml:space="preserve"> </v>
      </c>
      <c r="R75" s="102"/>
      <c r="S75" s="102" t="str">
        <f t="shared" ref="S75" si="68">IF(S74=0," ",(S73/S74))</f>
        <v xml:space="preserve"> </v>
      </c>
      <c r="T75" s="102"/>
      <c r="U75" s="102">
        <f t="shared" ref="U75" si="69">IF(U74=0," ",(U73/U74))</f>
        <v>0</v>
      </c>
      <c r="V75" s="102"/>
      <c r="W75" s="102">
        <f t="shared" ref="W75" si="70">IF(W74=0," ",(W73/W74))</f>
        <v>0</v>
      </c>
      <c r="X75" s="102"/>
      <c r="Y75" s="102">
        <f t="shared" ref="Y75" si="71">IF(Y74=0," ",(Y73/Y74))</f>
        <v>0</v>
      </c>
      <c r="Z75" s="102"/>
      <c r="AA75" s="102" t="str">
        <f t="shared" ref="AA75" si="72">IF(AA74=0," ",(AA73/AA74))</f>
        <v xml:space="preserve"> </v>
      </c>
      <c r="AB75" s="102"/>
    </row>
    <row r="76" spans="1:28" s="1" customFormat="1" ht="34.5" customHeight="1" thickBot="1" x14ac:dyDescent="0.25">
      <c r="A76" s="22"/>
      <c r="B76" s="22"/>
      <c r="C76" s="22"/>
      <c r="D76" s="23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s="1" customFormat="1" ht="34.5" customHeight="1" thickBot="1" x14ac:dyDescent="0.25">
      <c r="A77" s="104" t="s">
        <v>84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6"/>
    </row>
    <row r="78" spans="1:28" s="1" customFormat="1" ht="42" customHeight="1" x14ac:dyDescent="0.2">
      <c r="A78" s="107" t="s">
        <v>113</v>
      </c>
      <c r="B78" s="108"/>
      <c r="C78" s="108"/>
      <c r="D78" s="109"/>
      <c r="E78" s="116" t="s">
        <v>42</v>
      </c>
      <c r="F78" s="117"/>
      <c r="G78" s="116" t="s">
        <v>43</v>
      </c>
      <c r="H78" s="117"/>
      <c r="I78" s="116" t="s">
        <v>44</v>
      </c>
      <c r="J78" s="117"/>
      <c r="K78" s="116" t="s">
        <v>45</v>
      </c>
      <c r="L78" s="117"/>
      <c r="M78" s="116" t="s">
        <v>46</v>
      </c>
      <c r="N78" s="117"/>
      <c r="O78" s="116" t="s">
        <v>47</v>
      </c>
      <c r="P78" s="117"/>
      <c r="Q78" s="116" t="s">
        <v>48</v>
      </c>
      <c r="R78" s="117"/>
      <c r="S78" s="118" t="s">
        <v>49</v>
      </c>
      <c r="T78" s="119"/>
      <c r="U78" s="118" t="s">
        <v>50</v>
      </c>
      <c r="V78" s="119"/>
      <c r="W78" s="118" t="s">
        <v>51</v>
      </c>
      <c r="X78" s="119"/>
      <c r="Y78" s="118" t="s">
        <v>52</v>
      </c>
      <c r="Z78" s="119"/>
      <c r="AA78" s="118" t="s">
        <v>53</v>
      </c>
      <c r="AB78" s="119"/>
    </row>
    <row r="79" spans="1:28" s="1" customFormat="1" ht="42" customHeight="1" x14ac:dyDescent="0.2">
      <c r="A79" s="110"/>
      <c r="B79" s="111"/>
      <c r="C79" s="111"/>
      <c r="D79" s="112"/>
      <c r="E79" s="103">
        <f>COUNTIF(F37:F37,2)</f>
        <v>1</v>
      </c>
      <c r="F79" s="103"/>
      <c r="G79" s="103">
        <f>COUNTIF(H37:H37,2)</f>
        <v>0</v>
      </c>
      <c r="H79" s="103"/>
      <c r="I79" s="103">
        <f>COUNTIF(J37:J37,2)</f>
        <v>1</v>
      </c>
      <c r="J79" s="103"/>
      <c r="K79" s="103">
        <f>COUNTIF(L37:L37,2)</f>
        <v>0</v>
      </c>
      <c r="L79" s="103"/>
      <c r="M79" s="103">
        <f>COUNTIF(N37:N37,2)</f>
        <v>1</v>
      </c>
      <c r="N79" s="103"/>
      <c r="O79" s="103">
        <f>COUNTIF(P37:P37,2)</f>
        <v>0</v>
      </c>
      <c r="P79" s="103"/>
      <c r="Q79" s="103">
        <f>COUNTIF(R37:R37,2)</f>
        <v>0</v>
      </c>
      <c r="R79" s="103"/>
      <c r="S79" s="103">
        <f>COUNTIF(T37:T37,2)</f>
        <v>0</v>
      </c>
      <c r="T79" s="103"/>
      <c r="U79" s="103">
        <f>COUNTIF(V37:V37,2)</f>
        <v>0</v>
      </c>
      <c r="V79" s="103"/>
      <c r="W79" s="103">
        <f>COUNTIF(X37:X37,2)</f>
        <v>0</v>
      </c>
      <c r="X79" s="103"/>
      <c r="Y79" s="103">
        <f>COUNTIF(Z37:Z37,2)</f>
        <v>0</v>
      </c>
      <c r="Z79" s="103"/>
      <c r="AA79" s="103">
        <f>COUNTIF(AB37:AB37,2)</f>
        <v>0</v>
      </c>
      <c r="AB79" s="103"/>
    </row>
    <row r="80" spans="1:28" s="1" customFormat="1" ht="42" customHeight="1" x14ac:dyDescent="0.2">
      <c r="A80" s="110"/>
      <c r="B80" s="111"/>
      <c r="C80" s="111"/>
      <c r="D80" s="112"/>
      <c r="E80" s="103">
        <f>COUNTIF(E37:E37,1)</f>
        <v>1</v>
      </c>
      <c r="F80" s="103"/>
      <c r="G80" s="103">
        <f>COUNTIF(G37:G37,1)</f>
        <v>0</v>
      </c>
      <c r="H80" s="103"/>
      <c r="I80" s="103">
        <f>COUNTIF(I37:I37,1)</f>
        <v>1</v>
      </c>
      <c r="J80" s="103"/>
      <c r="K80" s="103">
        <f>COUNTIF(K37:K37,1)</f>
        <v>0</v>
      </c>
      <c r="L80" s="103"/>
      <c r="M80" s="103">
        <f>COUNTIF(M37:M37,1)</f>
        <v>1</v>
      </c>
      <c r="N80" s="103"/>
      <c r="O80" s="103">
        <f>COUNTIF(O37:O37,1)</f>
        <v>0</v>
      </c>
      <c r="P80" s="103"/>
      <c r="Q80" s="103">
        <f>COUNTIF(Q37:Q37,1)</f>
        <v>1</v>
      </c>
      <c r="R80" s="103"/>
      <c r="S80" s="103">
        <f>COUNTIF(S37:S37,1)</f>
        <v>0</v>
      </c>
      <c r="T80" s="103"/>
      <c r="U80" s="103">
        <f>COUNTIF(U37:U37,1)</f>
        <v>1</v>
      </c>
      <c r="V80" s="103"/>
      <c r="W80" s="103">
        <f>COUNTIF(W37:W37,1)</f>
        <v>0</v>
      </c>
      <c r="X80" s="103"/>
      <c r="Y80" s="103">
        <f>COUNTIF(Y37:Y37,1)</f>
        <v>1</v>
      </c>
      <c r="Z80" s="103"/>
      <c r="AA80" s="103">
        <f>COUNTIF(AA37:AA37,1)</f>
        <v>0</v>
      </c>
      <c r="AB80" s="103"/>
    </row>
    <row r="81" spans="1:28" s="1" customFormat="1" ht="42" customHeight="1" x14ac:dyDescent="0.2">
      <c r="A81" s="113"/>
      <c r="B81" s="114"/>
      <c r="C81" s="114"/>
      <c r="D81" s="115"/>
      <c r="E81" s="102">
        <f>IF(E80=0," ",(E79/E80))</f>
        <v>1</v>
      </c>
      <c r="F81" s="102"/>
      <c r="G81" s="102" t="str">
        <f t="shared" ref="G81" si="73">IF(G80=0," ",(G79/G80))</f>
        <v xml:space="preserve"> </v>
      </c>
      <c r="H81" s="102"/>
      <c r="I81" s="102">
        <f t="shared" ref="I81" si="74">IF(I80=0," ",(I79/I80))</f>
        <v>1</v>
      </c>
      <c r="J81" s="102"/>
      <c r="K81" s="102" t="str">
        <f t="shared" ref="K81" si="75">IF(K80=0," ",(K79/K80))</f>
        <v xml:space="preserve"> </v>
      </c>
      <c r="L81" s="102"/>
      <c r="M81" s="102">
        <f t="shared" ref="M81" si="76">IF(M80=0," ",(M79/M80))</f>
        <v>1</v>
      </c>
      <c r="N81" s="102"/>
      <c r="O81" s="102" t="str">
        <f t="shared" ref="O81" si="77">IF(O80=0," ",(O79/O80))</f>
        <v xml:space="preserve"> </v>
      </c>
      <c r="P81" s="102"/>
      <c r="Q81" s="102">
        <f t="shared" ref="Q81" si="78">IF(Q80=0," ",(Q79/Q80))</f>
        <v>0</v>
      </c>
      <c r="R81" s="102"/>
      <c r="S81" s="102" t="str">
        <f t="shared" ref="S81" si="79">IF(S80=0," ",(S79/S80))</f>
        <v xml:space="preserve"> </v>
      </c>
      <c r="T81" s="102"/>
      <c r="U81" s="102">
        <f t="shared" ref="U81" si="80">IF(U80=0," ",(U79/U80))</f>
        <v>0</v>
      </c>
      <c r="V81" s="102"/>
      <c r="W81" s="102" t="str">
        <f t="shared" ref="W81" si="81">IF(W80=0," ",(W79/W80))</f>
        <v xml:space="preserve"> </v>
      </c>
      <c r="X81" s="102"/>
      <c r="Y81" s="102">
        <f t="shared" ref="Y81" si="82">IF(Y80=0," ",(Y79/Y80))</f>
        <v>0</v>
      </c>
      <c r="Z81" s="102"/>
      <c r="AA81" s="102" t="str">
        <f t="shared" ref="AA81" si="83">IF(AA80=0," ",(AA79/AA80))</f>
        <v xml:space="preserve"> </v>
      </c>
      <c r="AB81" s="102"/>
    </row>
    <row r="82" spans="1:28" s="1" customFormat="1" ht="34.5" customHeight="1" thickBot="1" x14ac:dyDescent="0.25">
      <c r="A82" s="22"/>
      <c r="B82" s="22"/>
      <c r="C82" s="22"/>
      <c r="D82" s="23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s="1" customFormat="1" ht="34.5" customHeight="1" thickBot="1" x14ac:dyDescent="0.25">
      <c r="A83" s="104" t="s">
        <v>85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6"/>
    </row>
    <row r="84" spans="1:28" s="1" customFormat="1" ht="42" customHeight="1" x14ac:dyDescent="0.2">
      <c r="A84" s="107" t="s">
        <v>112</v>
      </c>
      <c r="B84" s="108"/>
      <c r="C84" s="108"/>
      <c r="D84" s="109"/>
      <c r="E84" s="116" t="s">
        <v>42</v>
      </c>
      <c r="F84" s="117"/>
      <c r="G84" s="116" t="s">
        <v>43</v>
      </c>
      <c r="H84" s="117"/>
      <c r="I84" s="116" t="s">
        <v>44</v>
      </c>
      <c r="J84" s="117"/>
      <c r="K84" s="116" t="s">
        <v>45</v>
      </c>
      <c r="L84" s="117"/>
      <c r="M84" s="116" t="s">
        <v>46</v>
      </c>
      <c r="N84" s="117"/>
      <c r="O84" s="116" t="s">
        <v>47</v>
      </c>
      <c r="P84" s="117"/>
      <c r="Q84" s="116" t="s">
        <v>48</v>
      </c>
      <c r="R84" s="117"/>
      <c r="S84" s="118" t="s">
        <v>49</v>
      </c>
      <c r="T84" s="119"/>
      <c r="U84" s="118" t="s">
        <v>50</v>
      </c>
      <c r="V84" s="119"/>
      <c r="W84" s="118" t="s">
        <v>51</v>
      </c>
      <c r="X84" s="119"/>
      <c r="Y84" s="118" t="s">
        <v>52</v>
      </c>
      <c r="Z84" s="119"/>
      <c r="AA84" s="118" t="s">
        <v>53</v>
      </c>
      <c r="AB84" s="119"/>
    </row>
    <row r="85" spans="1:28" s="1" customFormat="1" ht="42" customHeight="1" x14ac:dyDescent="0.2">
      <c r="A85" s="110"/>
      <c r="B85" s="111"/>
      <c r="C85" s="111"/>
      <c r="D85" s="112"/>
      <c r="E85" s="103">
        <f>COUNTIF(F50,2)</f>
        <v>0</v>
      </c>
      <c r="F85" s="103"/>
      <c r="G85" s="103">
        <f>COUNTIF(H50,2)</f>
        <v>0</v>
      </c>
      <c r="H85" s="103"/>
      <c r="I85" s="103">
        <f>COUNTIF(J50,2)</f>
        <v>0</v>
      </c>
      <c r="J85" s="103"/>
      <c r="K85" s="103">
        <f>COUNTIF(L50,2)</f>
        <v>0</v>
      </c>
      <c r="L85" s="103"/>
      <c r="M85" s="103">
        <f>COUNTIF(N50,2)</f>
        <v>0</v>
      </c>
      <c r="N85" s="103"/>
      <c r="O85" s="103">
        <f>COUNTIF(P50,2)</f>
        <v>0</v>
      </c>
      <c r="P85" s="103"/>
      <c r="Q85" s="103">
        <f>COUNTIF(R50,2)</f>
        <v>0</v>
      </c>
      <c r="R85" s="103"/>
      <c r="S85" s="103">
        <f>COUNTIF(T50,2)</f>
        <v>0</v>
      </c>
      <c r="T85" s="103"/>
      <c r="U85" s="103">
        <f>COUNTIF(V50,2)</f>
        <v>0</v>
      </c>
      <c r="V85" s="103"/>
      <c r="W85" s="103">
        <f>COUNTIF(X50,2)</f>
        <v>0</v>
      </c>
      <c r="X85" s="103"/>
      <c r="Y85" s="103">
        <f>COUNTIF(Z50,2)</f>
        <v>0</v>
      </c>
      <c r="Z85" s="103"/>
      <c r="AA85" s="103">
        <f>COUNTIF(AB50,2)</f>
        <v>0</v>
      </c>
      <c r="AB85" s="103"/>
    </row>
    <row r="86" spans="1:28" s="1" customFormat="1" ht="42" customHeight="1" x14ac:dyDescent="0.2">
      <c r="A86" s="110"/>
      <c r="B86" s="111"/>
      <c r="C86" s="111"/>
      <c r="D86" s="112"/>
      <c r="E86" s="103">
        <f>COUNTIF(E50,1)</f>
        <v>0</v>
      </c>
      <c r="F86" s="103"/>
      <c r="G86" s="103">
        <f>COUNTIF(G50,1)</f>
        <v>0</v>
      </c>
      <c r="H86" s="103"/>
      <c r="I86" s="103">
        <f>COUNTIF(I50,1)</f>
        <v>0</v>
      </c>
      <c r="J86" s="103"/>
      <c r="K86" s="103">
        <f>COUNTIF(K50,1)</f>
        <v>0</v>
      </c>
      <c r="L86" s="103"/>
      <c r="M86" s="103">
        <f>COUNTIF(M50,1)</f>
        <v>0</v>
      </c>
      <c r="N86" s="103"/>
      <c r="O86" s="103">
        <f>COUNTIF(O50,1)</f>
        <v>0</v>
      </c>
      <c r="P86" s="103"/>
      <c r="Q86" s="103">
        <f>COUNTIF(Q50,1)</f>
        <v>0</v>
      </c>
      <c r="R86" s="103"/>
      <c r="S86" s="103">
        <f>COUNTIF(S50,1)</f>
        <v>1</v>
      </c>
      <c r="T86" s="103"/>
      <c r="U86" s="103">
        <f>COUNTIF(U50,1)</f>
        <v>0</v>
      </c>
      <c r="V86" s="103"/>
      <c r="W86" s="103">
        <f>COUNTIF(W50,1)</f>
        <v>0</v>
      </c>
      <c r="X86" s="103"/>
      <c r="Y86" s="103">
        <f>COUNTIF(Y50,1)</f>
        <v>0</v>
      </c>
      <c r="Z86" s="103"/>
      <c r="AA86" s="103">
        <f>COUNTIF(AA50,1)</f>
        <v>1</v>
      </c>
      <c r="AB86" s="103"/>
    </row>
    <row r="87" spans="1:28" s="1" customFormat="1" ht="42" customHeight="1" x14ac:dyDescent="0.2">
      <c r="A87" s="113"/>
      <c r="B87" s="114"/>
      <c r="C87" s="114"/>
      <c r="D87" s="115"/>
      <c r="E87" s="102" t="str">
        <f>IF(E86=0," ",(E85/E86))</f>
        <v xml:space="preserve"> </v>
      </c>
      <c r="F87" s="102"/>
      <c r="G87" s="102" t="str">
        <f t="shared" ref="G87" si="84">IF(G86=0," ",(G85/G86))</f>
        <v xml:space="preserve"> </v>
      </c>
      <c r="H87" s="102"/>
      <c r="I87" s="102" t="str">
        <f t="shared" ref="I87" si="85">IF(I86=0," ",(I85/I86))</f>
        <v xml:space="preserve"> </v>
      </c>
      <c r="J87" s="102"/>
      <c r="K87" s="102" t="str">
        <f t="shared" ref="K87" si="86">IF(K86=0," ",(K85/K86))</f>
        <v xml:space="preserve"> </v>
      </c>
      <c r="L87" s="102"/>
      <c r="M87" s="102" t="str">
        <f t="shared" ref="M87" si="87">IF(M86=0," ",(M85/M86))</f>
        <v xml:space="preserve"> </v>
      </c>
      <c r="N87" s="102"/>
      <c r="O87" s="102" t="str">
        <f t="shared" ref="O87" si="88">IF(O86=0," ",(O85/O86))</f>
        <v xml:space="preserve"> </v>
      </c>
      <c r="P87" s="102"/>
      <c r="Q87" s="102" t="str">
        <f t="shared" ref="Q87" si="89">IF(Q86=0," ",(Q85/Q86))</f>
        <v xml:space="preserve"> </v>
      </c>
      <c r="R87" s="102"/>
      <c r="S87" s="102">
        <f t="shared" ref="S87" si="90">IF(S86=0," ",(S85/S86))</f>
        <v>0</v>
      </c>
      <c r="T87" s="102"/>
      <c r="U87" s="102" t="str">
        <f t="shared" ref="U87" si="91">IF(U86=0," ",(U85/U86))</f>
        <v xml:space="preserve"> </v>
      </c>
      <c r="V87" s="102"/>
      <c r="W87" s="102" t="str">
        <f t="shared" ref="W87" si="92">IF(W86=0," ",(W85/W86))</f>
        <v xml:space="preserve"> </v>
      </c>
      <c r="X87" s="102"/>
      <c r="Y87" s="102" t="str">
        <f t="shared" ref="Y87:AA87" si="93">IF(Y86=0," ",(Y85/Y86))</f>
        <v xml:space="preserve"> </v>
      </c>
      <c r="Z87" s="102"/>
      <c r="AA87" s="102">
        <f t="shared" si="93"/>
        <v>0</v>
      </c>
      <c r="AB87" s="102"/>
    </row>
    <row r="88" spans="1:28" s="1" customFormat="1" ht="34.5" customHeight="1" thickBot="1" x14ac:dyDescent="0.25">
      <c r="B88" s="21"/>
      <c r="C88" s="21"/>
    </row>
    <row r="89" spans="1:28" s="1" customFormat="1" ht="34.5" customHeight="1" thickBot="1" x14ac:dyDescent="0.25">
      <c r="A89" s="104" t="s">
        <v>62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6"/>
    </row>
    <row r="90" spans="1:28" s="1" customFormat="1" ht="34.5" customHeight="1" x14ac:dyDescent="0.2">
      <c r="A90" s="107" t="s">
        <v>112</v>
      </c>
      <c r="B90" s="108"/>
      <c r="C90" s="108"/>
      <c r="D90" s="109"/>
      <c r="E90" s="116" t="s">
        <v>42</v>
      </c>
      <c r="F90" s="117"/>
      <c r="G90" s="116" t="s">
        <v>43</v>
      </c>
      <c r="H90" s="117"/>
      <c r="I90" s="116" t="s">
        <v>44</v>
      </c>
      <c r="J90" s="117"/>
      <c r="K90" s="116" t="s">
        <v>45</v>
      </c>
      <c r="L90" s="117"/>
      <c r="M90" s="116" t="s">
        <v>46</v>
      </c>
      <c r="N90" s="117"/>
      <c r="O90" s="116" t="s">
        <v>47</v>
      </c>
      <c r="P90" s="117"/>
      <c r="Q90" s="116" t="s">
        <v>48</v>
      </c>
      <c r="R90" s="117"/>
      <c r="S90" s="118" t="s">
        <v>49</v>
      </c>
      <c r="T90" s="119"/>
      <c r="U90" s="118" t="s">
        <v>50</v>
      </c>
      <c r="V90" s="119"/>
      <c r="W90" s="118" t="s">
        <v>51</v>
      </c>
      <c r="X90" s="119"/>
      <c r="Y90" s="118" t="s">
        <v>52</v>
      </c>
      <c r="Z90" s="119"/>
      <c r="AA90" s="118" t="s">
        <v>53</v>
      </c>
      <c r="AB90" s="119"/>
    </row>
    <row r="91" spans="1:28" s="1" customFormat="1" ht="34.5" customHeight="1" x14ac:dyDescent="0.2">
      <c r="A91" s="110"/>
      <c r="B91" s="111"/>
      <c r="C91" s="111"/>
      <c r="D91" s="112"/>
      <c r="E91" s="103">
        <f>COUNTIF(F38:F40,2)</f>
        <v>2</v>
      </c>
      <c r="F91" s="103"/>
      <c r="G91" s="103">
        <f>COUNTIF(H38:H40,2)</f>
        <v>0</v>
      </c>
      <c r="H91" s="103"/>
      <c r="I91" s="103">
        <f>COUNTIF(J38:J40,2)</f>
        <v>0</v>
      </c>
      <c r="J91" s="103"/>
      <c r="K91" s="103">
        <f>COUNTIF(L38:L40,2)</f>
        <v>3</v>
      </c>
      <c r="L91" s="103"/>
      <c r="M91" s="103">
        <f>COUNTIF(N38:N40,2)</f>
        <v>0</v>
      </c>
      <c r="N91" s="103"/>
      <c r="O91" s="103">
        <f>COUNTIF(P38:P40,2)</f>
        <v>0</v>
      </c>
      <c r="P91" s="103"/>
      <c r="Q91" s="103">
        <f>COUNTIF(R38:R40,2)</f>
        <v>0</v>
      </c>
      <c r="R91" s="103"/>
      <c r="S91" s="103">
        <f>COUNTIF(T38:T40,2)</f>
        <v>0</v>
      </c>
      <c r="T91" s="103"/>
      <c r="U91" s="103">
        <f>COUNTIF(V38:V40,2)</f>
        <v>0</v>
      </c>
      <c r="V91" s="103"/>
      <c r="W91" s="103">
        <f>COUNTIF(X38:X40,2)</f>
        <v>0</v>
      </c>
      <c r="X91" s="103"/>
      <c r="Y91" s="103">
        <f>COUNTIF(Z38:Z40,2)</f>
        <v>0</v>
      </c>
      <c r="Z91" s="103"/>
      <c r="AA91" s="103">
        <f>COUNTIF(AB38:AB40,2)</f>
        <v>0</v>
      </c>
      <c r="AB91" s="103"/>
    </row>
    <row r="92" spans="1:28" s="1" customFormat="1" ht="34.5" customHeight="1" x14ac:dyDescent="0.2">
      <c r="A92" s="110"/>
      <c r="B92" s="111"/>
      <c r="C92" s="111"/>
      <c r="D92" s="112"/>
      <c r="E92" s="103">
        <f>COUNTIF(E38:E40,1)</f>
        <v>2</v>
      </c>
      <c r="F92" s="103"/>
      <c r="G92" s="103">
        <f>COUNTIF(G38:G40,1)</f>
        <v>0</v>
      </c>
      <c r="H92" s="103"/>
      <c r="I92" s="103">
        <f>COUNTIF(I38:I40,1)</f>
        <v>0</v>
      </c>
      <c r="J92" s="103"/>
      <c r="K92" s="103">
        <f>COUNTIF(K38:K40,1)</f>
        <v>3</v>
      </c>
      <c r="L92" s="103"/>
      <c r="M92" s="103">
        <f>COUNTIF(M38:M40,1)</f>
        <v>0</v>
      </c>
      <c r="N92" s="103"/>
      <c r="O92" s="103">
        <f>COUNTIF(O38:O40,1)</f>
        <v>0</v>
      </c>
      <c r="P92" s="103"/>
      <c r="Q92" s="103">
        <f>COUNTIF(Q38:Q40,1)</f>
        <v>2</v>
      </c>
      <c r="R92" s="103"/>
      <c r="S92" s="103">
        <f>COUNTIF(S38:S40,1)</f>
        <v>1</v>
      </c>
      <c r="T92" s="103"/>
      <c r="U92" s="103">
        <f>COUNTIF(U38:U40,1)</f>
        <v>0</v>
      </c>
      <c r="V92" s="103"/>
      <c r="W92" s="103">
        <f>COUNTIF(W38:W40,1)</f>
        <v>2</v>
      </c>
      <c r="X92" s="103"/>
      <c r="Y92" s="103">
        <f>COUNTIF(Y38:Y40,1)</f>
        <v>0</v>
      </c>
      <c r="Z92" s="103"/>
      <c r="AA92" s="103">
        <f>COUNTIF(AA38:AA40,1)</f>
        <v>1</v>
      </c>
      <c r="AB92" s="103"/>
    </row>
    <row r="93" spans="1:28" s="1" customFormat="1" ht="50.25" customHeight="1" x14ac:dyDescent="0.2">
      <c r="A93" s="113"/>
      <c r="B93" s="114"/>
      <c r="C93" s="114"/>
      <c r="D93" s="115"/>
      <c r="E93" s="102">
        <f>IF(E92=0," ",(E91/E92))</f>
        <v>1</v>
      </c>
      <c r="F93" s="102"/>
      <c r="G93" s="102" t="str">
        <f t="shared" ref="G93" si="94">IF(G92=0," ",(G91/G92))</f>
        <v xml:space="preserve"> </v>
      </c>
      <c r="H93" s="102"/>
      <c r="I93" s="102" t="str">
        <f t="shared" ref="I93" si="95">IF(I92=0," ",(I91/I92))</f>
        <v xml:space="preserve"> </v>
      </c>
      <c r="J93" s="102"/>
      <c r="K93" s="102">
        <f t="shared" ref="K93" si="96">IF(K92=0," ",(K91/K92))</f>
        <v>1</v>
      </c>
      <c r="L93" s="102"/>
      <c r="M93" s="102" t="str">
        <f t="shared" ref="M93" si="97">IF(M92=0," ",(M91/M92))</f>
        <v xml:space="preserve"> </v>
      </c>
      <c r="N93" s="102"/>
      <c r="O93" s="102" t="str">
        <f t="shared" ref="O93" si="98">IF(O92=0," ",(O91/O92))</f>
        <v xml:space="preserve"> </v>
      </c>
      <c r="P93" s="102"/>
      <c r="Q93" s="102">
        <f t="shared" ref="Q93" si="99">IF(Q92=0," ",(Q91/Q92))</f>
        <v>0</v>
      </c>
      <c r="R93" s="102"/>
      <c r="S93" s="102">
        <f t="shared" ref="S93" si="100">IF(S92=0," ",(S91/S92))</f>
        <v>0</v>
      </c>
      <c r="T93" s="102"/>
      <c r="U93" s="102" t="str">
        <f t="shared" ref="U93" si="101">IF(U92=0," ",(U91/U92))</f>
        <v xml:space="preserve"> </v>
      </c>
      <c r="V93" s="102"/>
      <c r="W93" s="102">
        <f t="shared" ref="W93" si="102">IF(W92=0," ",(W91/W92))</f>
        <v>0</v>
      </c>
      <c r="X93" s="102"/>
      <c r="Y93" s="102" t="str">
        <f t="shared" ref="Y93" si="103">IF(Y92=0," ",(Y91/Y92))</f>
        <v xml:space="preserve"> </v>
      </c>
      <c r="Z93" s="102"/>
      <c r="AA93" s="102">
        <f t="shared" ref="AA93" si="104">IF(AA92=0," ",(AA91/AA92))</f>
        <v>0</v>
      </c>
      <c r="AB93" s="102"/>
    </row>
    <row r="94" spans="1:28" s="1" customFormat="1" ht="34.5" customHeight="1" x14ac:dyDescent="0.2">
      <c r="B94" s="21"/>
      <c r="C94" s="21"/>
    </row>
    <row r="65509" spans="2:225" ht="18" customHeight="1" x14ac:dyDescent="0.2">
      <c r="B65509" s="4"/>
      <c r="C65509" s="4"/>
      <c r="HQ65509" s="10"/>
    </row>
    <row r="65510" spans="2:225" ht="18" customHeight="1" x14ac:dyDescent="0.2">
      <c r="B65510" s="4"/>
      <c r="C65510" s="4"/>
      <c r="HO65510" s="4" t="s">
        <v>26</v>
      </c>
      <c r="HQ65510" s="10" t="s">
        <v>27</v>
      </c>
    </row>
    <row r="65511" spans="2:225" ht="18" customHeight="1" x14ac:dyDescent="0.2">
      <c r="B65511" s="4"/>
      <c r="C65511" s="4"/>
      <c r="HO65511" s="4" t="s">
        <v>28</v>
      </c>
      <c r="HQ65511" s="10" t="s">
        <v>29</v>
      </c>
    </row>
    <row r="65512" spans="2:225" ht="18" customHeight="1" x14ac:dyDescent="0.2">
      <c r="B65512" s="4"/>
      <c r="C65512" s="4"/>
      <c r="HO65512" s="4" t="s">
        <v>13</v>
      </c>
      <c r="HQ65512" s="10" t="s">
        <v>30</v>
      </c>
    </row>
    <row r="65513" spans="2:225" ht="18" customHeight="1" x14ac:dyDescent="0.2">
      <c r="B65513" s="4"/>
      <c r="C65513" s="4"/>
      <c r="HO65513" s="4" t="s">
        <v>31</v>
      </c>
      <c r="HQ65513" s="10" t="s">
        <v>32</v>
      </c>
    </row>
    <row r="65514" spans="2:225" ht="18" customHeight="1" x14ac:dyDescent="0.2">
      <c r="B65514" s="4"/>
      <c r="C65514" s="4"/>
      <c r="HO65514" s="4" t="s">
        <v>33</v>
      </c>
      <c r="HQ65514" s="10" t="s">
        <v>34</v>
      </c>
    </row>
    <row r="65515" spans="2:225" ht="18" customHeight="1" x14ac:dyDescent="0.2">
      <c r="B65515" s="4"/>
      <c r="C65515" s="4"/>
      <c r="HQ65515" s="10" t="s">
        <v>35</v>
      </c>
    </row>
    <row r="65516" spans="2:225" ht="18" customHeight="1" x14ac:dyDescent="0.2">
      <c r="B65516" s="4"/>
      <c r="C65516" s="4"/>
      <c r="HQ65516" s="10" t="s">
        <v>36</v>
      </c>
    </row>
    <row r="65517" spans="2:225" ht="18" customHeight="1" x14ac:dyDescent="0.2">
      <c r="B65517" s="4"/>
      <c r="C65517" s="4"/>
      <c r="HQ65517" s="10" t="s">
        <v>37</v>
      </c>
    </row>
    <row r="65518" spans="2:225" ht="18" customHeight="1" x14ac:dyDescent="0.2">
      <c r="B65518" s="4"/>
      <c r="C65518" s="4"/>
      <c r="HQ65518" s="10" t="s">
        <v>38</v>
      </c>
    </row>
  </sheetData>
  <autoFilter ref="E20:AB50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</autoFilter>
  <mergeCells count="384">
    <mergeCell ref="E54:F54"/>
    <mergeCell ref="G54:H54"/>
    <mergeCell ref="A71:AB71"/>
    <mergeCell ref="A77:AB77"/>
    <mergeCell ref="A83:AB83"/>
    <mergeCell ref="T2:Z2"/>
    <mergeCell ref="T3:Z3"/>
    <mergeCell ref="B2:C4"/>
    <mergeCell ref="T4:Z4"/>
    <mergeCell ref="E19:AB19"/>
    <mergeCell ref="E20:F20"/>
    <mergeCell ref="G20:H20"/>
    <mergeCell ref="I20:J20"/>
    <mergeCell ref="AA20:AB20"/>
    <mergeCell ref="K20:L20"/>
    <mergeCell ref="M20:N20"/>
    <mergeCell ref="O20:P20"/>
    <mergeCell ref="A19:A21"/>
    <mergeCell ref="D2:S3"/>
    <mergeCell ref="D4:S4"/>
    <mergeCell ref="Q57:R57"/>
    <mergeCell ref="I54:J54"/>
    <mergeCell ref="K54:L54"/>
    <mergeCell ref="M54:N54"/>
    <mergeCell ref="A6:AC6"/>
    <mergeCell ref="A8:AC8"/>
    <mergeCell ref="A10:AC10"/>
    <mergeCell ref="A12:AC12"/>
    <mergeCell ref="A14:AC14"/>
    <mergeCell ref="A16:AC16"/>
    <mergeCell ref="A22:A36"/>
    <mergeCell ref="A38:A40"/>
    <mergeCell ref="A41:A45"/>
    <mergeCell ref="B19:B21"/>
    <mergeCell ref="C19:C21"/>
    <mergeCell ref="AC19:AC21"/>
    <mergeCell ref="Y20:Z20"/>
    <mergeCell ref="D19:D21"/>
    <mergeCell ref="Q20:R20"/>
    <mergeCell ref="S20:T20"/>
    <mergeCell ref="Y57:Z57"/>
    <mergeCell ref="A59:AB59"/>
    <mergeCell ref="S54:T54"/>
    <mergeCell ref="U54:V54"/>
    <mergeCell ref="W54:X54"/>
    <mergeCell ref="Y54:Z54"/>
    <mergeCell ref="U20:V20"/>
    <mergeCell ref="W20:X20"/>
    <mergeCell ref="I57:J57"/>
    <mergeCell ref="K57:L57"/>
    <mergeCell ref="M57:N57"/>
    <mergeCell ref="O57:P57"/>
    <mergeCell ref="A53:AB53"/>
    <mergeCell ref="I56:J56"/>
    <mergeCell ref="K56:L56"/>
    <mergeCell ref="M56:N56"/>
    <mergeCell ref="O56:P56"/>
    <mergeCell ref="Q56:R56"/>
    <mergeCell ref="S56:T56"/>
    <mergeCell ref="S57:T57"/>
    <mergeCell ref="O55:P55"/>
    <mergeCell ref="Q55:R55"/>
    <mergeCell ref="S55:T55"/>
    <mergeCell ref="AA56:AB56"/>
    <mergeCell ref="Y61:Z61"/>
    <mergeCell ref="AA61:AB61"/>
    <mergeCell ref="M55:N55"/>
    <mergeCell ref="U55:V55"/>
    <mergeCell ref="W55:X55"/>
    <mergeCell ref="Y55:Z55"/>
    <mergeCell ref="AA54:AB54"/>
    <mergeCell ref="E60:F60"/>
    <mergeCell ref="G60:H60"/>
    <mergeCell ref="I60:J60"/>
    <mergeCell ref="K60:L60"/>
    <mergeCell ref="AA55:AB55"/>
    <mergeCell ref="AA57:AB57"/>
    <mergeCell ref="U56:V56"/>
    <mergeCell ref="W56:X56"/>
    <mergeCell ref="Y56:Z56"/>
    <mergeCell ref="W60:X60"/>
    <mergeCell ref="Y60:Z60"/>
    <mergeCell ref="AA60:AB60"/>
    <mergeCell ref="M60:N60"/>
    <mergeCell ref="O60:P60"/>
    <mergeCell ref="Q60:R60"/>
    <mergeCell ref="S60:T60"/>
    <mergeCell ref="U57:V57"/>
    <mergeCell ref="Y63:Z63"/>
    <mergeCell ref="AA63:AB63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Y62:Z62"/>
    <mergeCell ref="AA62:AB62"/>
    <mergeCell ref="Y72:Z72"/>
    <mergeCell ref="AA72:AB72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S78:T78"/>
    <mergeCell ref="Y74:Z74"/>
    <mergeCell ref="AA74:AB74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W75:X75"/>
    <mergeCell ref="Y75:Z75"/>
    <mergeCell ref="AA75:AB75"/>
    <mergeCell ref="E74:F74"/>
    <mergeCell ref="G74:H74"/>
    <mergeCell ref="I74:J74"/>
    <mergeCell ref="K74:L74"/>
    <mergeCell ref="M74:N74"/>
    <mergeCell ref="O74:P74"/>
    <mergeCell ref="Q74:R74"/>
    <mergeCell ref="S74:T74"/>
    <mergeCell ref="W74:X74"/>
    <mergeCell ref="S80:T80"/>
    <mergeCell ref="U80:V80"/>
    <mergeCell ref="W80:X80"/>
    <mergeCell ref="Y78:Z78"/>
    <mergeCell ref="AA78:AB78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AA79:AB79"/>
    <mergeCell ref="E78:F78"/>
    <mergeCell ref="G78:H78"/>
    <mergeCell ref="I78:J78"/>
    <mergeCell ref="K78:L78"/>
    <mergeCell ref="M78:N78"/>
    <mergeCell ref="O78:P78"/>
    <mergeCell ref="Q78:R78"/>
    <mergeCell ref="Y84:Z84"/>
    <mergeCell ref="E84:F84"/>
    <mergeCell ref="G84:H84"/>
    <mergeCell ref="Y80:Z80"/>
    <mergeCell ref="AA80:AB80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W81:X81"/>
    <mergeCell ref="Y81:Z81"/>
    <mergeCell ref="AA81:AB81"/>
    <mergeCell ref="E80:F80"/>
    <mergeCell ref="G80:H80"/>
    <mergeCell ref="I80:J80"/>
    <mergeCell ref="K80:L80"/>
    <mergeCell ref="M80:N80"/>
    <mergeCell ref="O80:P80"/>
    <mergeCell ref="Q80:R80"/>
    <mergeCell ref="Y86:Z86"/>
    <mergeCell ref="E86:F86"/>
    <mergeCell ref="G86:H86"/>
    <mergeCell ref="O54:P54"/>
    <mergeCell ref="Q54:R54"/>
    <mergeCell ref="AA84:AB84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I84:J84"/>
    <mergeCell ref="K84:L84"/>
    <mergeCell ref="M84:N84"/>
    <mergeCell ref="O84:P84"/>
    <mergeCell ref="U84:V84"/>
    <mergeCell ref="W84:X84"/>
    <mergeCell ref="U78:V78"/>
    <mergeCell ref="W78:X78"/>
    <mergeCell ref="U74:V74"/>
    <mergeCell ref="U60:V60"/>
    <mergeCell ref="W63:X63"/>
    <mergeCell ref="W61:X61"/>
    <mergeCell ref="AA86:AB86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AA87:AB87"/>
    <mergeCell ref="I86:J86"/>
    <mergeCell ref="K86:L86"/>
    <mergeCell ref="M86:N86"/>
    <mergeCell ref="O86:P86"/>
    <mergeCell ref="Q86:R86"/>
    <mergeCell ref="Q84:R84"/>
    <mergeCell ref="S84:T84"/>
    <mergeCell ref="K91:L91"/>
    <mergeCell ref="M91:N91"/>
    <mergeCell ref="O91:P91"/>
    <mergeCell ref="Q91:R91"/>
    <mergeCell ref="S91:T91"/>
    <mergeCell ref="U91:V91"/>
    <mergeCell ref="W91:X91"/>
    <mergeCell ref="U86:V86"/>
    <mergeCell ref="W86:X86"/>
    <mergeCell ref="S86:T86"/>
    <mergeCell ref="I61:J61"/>
    <mergeCell ref="K61:L61"/>
    <mergeCell ref="M61:N61"/>
    <mergeCell ref="O61:P61"/>
    <mergeCell ref="Q61:R61"/>
    <mergeCell ref="S61:T61"/>
    <mergeCell ref="U61:V61"/>
    <mergeCell ref="W57:X57"/>
    <mergeCell ref="I55:J55"/>
    <mergeCell ref="K55:L55"/>
    <mergeCell ref="E91:F91"/>
    <mergeCell ref="G91:H91"/>
    <mergeCell ref="I91:J91"/>
    <mergeCell ref="G57:H57"/>
    <mergeCell ref="G56:H56"/>
    <mergeCell ref="E55:F55"/>
    <mergeCell ref="E56:F56"/>
    <mergeCell ref="E57:F57"/>
    <mergeCell ref="G55:H55"/>
    <mergeCell ref="A89:AB89"/>
    <mergeCell ref="E90:F90"/>
    <mergeCell ref="G90:H90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E61:F61"/>
    <mergeCell ref="G61:H61"/>
    <mergeCell ref="K92:L92"/>
    <mergeCell ref="M92:N92"/>
    <mergeCell ref="O92:P92"/>
    <mergeCell ref="Q92:R92"/>
    <mergeCell ref="S92:T92"/>
    <mergeCell ref="U92:V92"/>
    <mergeCell ref="W92:X92"/>
    <mergeCell ref="Y92:Z92"/>
    <mergeCell ref="AA92:AB92"/>
    <mergeCell ref="A49:A50"/>
    <mergeCell ref="W93:X93"/>
    <mergeCell ref="Y93:Z93"/>
    <mergeCell ref="AA93:AB93"/>
    <mergeCell ref="A54:D57"/>
    <mergeCell ref="A60:D63"/>
    <mergeCell ref="A72:D75"/>
    <mergeCell ref="A78:D81"/>
    <mergeCell ref="A84:D87"/>
    <mergeCell ref="A90:D93"/>
    <mergeCell ref="E93:F93"/>
    <mergeCell ref="G93:H93"/>
    <mergeCell ref="I93:J93"/>
    <mergeCell ref="K93:L93"/>
    <mergeCell ref="M93:N93"/>
    <mergeCell ref="O93:P93"/>
    <mergeCell ref="Q93:R93"/>
    <mergeCell ref="S93:T93"/>
    <mergeCell ref="U93:V93"/>
    <mergeCell ref="Y91:Z91"/>
    <mergeCell ref="AA91:AB91"/>
    <mergeCell ref="E92:F92"/>
    <mergeCell ref="G92:H92"/>
    <mergeCell ref="I92:J92"/>
    <mergeCell ref="A65:AB65"/>
    <mergeCell ref="A66:D69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B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AA67:AB67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W69:X69"/>
    <mergeCell ref="Y69:Z69"/>
    <mergeCell ref="AA69:AB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</mergeCells>
  <conditionalFormatting sqref="E28:AB30 E32:AB34 E31:P31 R31:AB31 E36:AB40 E35:P35 R35:AB35 E41:U41 W41:AB41 E42:P42 E43:L43 N43 E44:AB46 E50:AB51 X47:AB48 E48:V48 E47:P47 R47:W47 E49:L49 N49 P49:AB49 P43:AB43 X42:AB42 R42:V42">
    <cfRule type="cellIs" dxfId="5" priority="4" operator="equal">
      <formula>3</formula>
    </cfRule>
    <cfRule type="cellIs" dxfId="4" priority="5" operator="equal">
      <formula>2</formula>
    </cfRule>
    <cfRule type="cellIs" dxfId="3" priority="6" stopIfTrue="1" operator="equal">
      <formula>1</formula>
    </cfRule>
  </conditionalFormatting>
  <conditionalFormatting sqref="E27:H27 J27:AB27 E22:AB26">
    <cfRule type="cellIs" dxfId="2" priority="1" operator="equal">
      <formula>3</formula>
    </cfRule>
    <cfRule type="cellIs" dxfId="1" priority="2" operator="equal">
      <formula>2</formula>
    </cfRule>
    <cfRule type="cellIs" dxfId="0" priority="3" stopIfTrue="1" operator="equal">
      <formula>1</formula>
    </cfRule>
  </conditionalFormatting>
  <dataValidations disablePrompts="1" xWindow="5" yWindow="209" count="1">
    <dataValidation allowBlank="1" showInputMessage="1" showErrorMessage="1" prompt="AUDITORIAS: _x000a_Combinadas; Gestión; Calidad; Certificación; Control._x000a__x000a_ACCIONES Y/O SEGUIMIENTOS:_x000a_A reportes; - Informes; A la Gestión; Cierre plan de acción; A Comité; Cumplimiento Capacitaciones y PIC; Actualización documental." sqref="C19"/>
  </dataValidations>
  <printOptions horizontalCentered="1"/>
  <pageMargins left="0.19685039370078741" right="0.19685039370078741" top="0.39370078740157483" bottom="0.43307086614173229" header="0.31496062992125984" footer="0.15748031496062992"/>
  <pageSetup paperSize="5" scale="62" orientation="landscape" horizontalDpi="4294967294" verticalDpi="4294967294" r:id="rId1"/>
  <headerFooter>
    <oddFooter>&amp;R&amp;P / &amp;N</oddFooter>
  </headerFooter>
  <rowBreaks count="5" manualBreakCount="5">
    <brk id="36" max="28" man="1"/>
    <brk id="48" max="28" man="1"/>
    <brk id="58" max="28" man="1"/>
    <brk id="76" max="28" man="1"/>
    <brk id="82" max="28" man="1"/>
  </rowBreaks>
  <ignoredErrors>
    <ignoredError sqref="G73:G74 O73:O74 Y74 E62 I62 M62 Q62 U62 Y6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opLeftCell="C1" workbookViewId="0">
      <selection activeCell="I5" sqref="I5"/>
    </sheetView>
  </sheetViews>
  <sheetFormatPr baseColWidth="10" defaultRowHeight="12.75" x14ac:dyDescent="0.2"/>
  <cols>
    <col min="1" max="1" width="11.42578125" style="26"/>
    <col min="2" max="2" width="24.28515625" style="26" customWidth="1"/>
    <col min="3" max="14" width="8.28515625" style="26" customWidth="1"/>
    <col min="15" max="16" width="11.42578125" style="26"/>
    <col min="17" max="17" width="4.5703125" style="26" customWidth="1"/>
    <col min="18" max="16384" width="11.42578125" style="26"/>
  </cols>
  <sheetData>
    <row r="1" spans="2:17" ht="13.5" thickBot="1" x14ac:dyDescent="0.25">
      <c r="B1" s="159" t="s">
        <v>96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2:17" ht="18" customHeight="1" x14ac:dyDescent="0.2">
      <c r="B2" s="162" t="s">
        <v>55</v>
      </c>
      <c r="C2" s="157" t="s">
        <v>90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60" t="s">
        <v>92</v>
      </c>
      <c r="Q2" s="4"/>
    </row>
    <row r="3" spans="2:17" ht="13.5" thickBot="1" x14ac:dyDescent="0.25">
      <c r="B3" s="163"/>
      <c r="C3" s="30" t="s">
        <v>42</v>
      </c>
      <c r="D3" s="31" t="s">
        <v>43</v>
      </c>
      <c r="E3" s="31" t="s">
        <v>44</v>
      </c>
      <c r="F3" s="31" t="s">
        <v>45</v>
      </c>
      <c r="G3" s="31" t="s">
        <v>46</v>
      </c>
      <c r="H3" s="31" t="s">
        <v>47</v>
      </c>
      <c r="I3" s="31" t="s">
        <v>48</v>
      </c>
      <c r="J3" s="31" t="s">
        <v>49</v>
      </c>
      <c r="K3" s="31" t="s">
        <v>93</v>
      </c>
      <c r="L3" s="31" t="s">
        <v>51</v>
      </c>
      <c r="M3" s="31" t="s">
        <v>52</v>
      </c>
      <c r="N3" s="31" t="s">
        <v>53</v>
      </c>
      <c r="O3" s="161"/>
      <c r="Q3" s="4"/>
    </row>
    <row r="4" spans="2:17" ht="25.5" x14ac:dyDescent="0.2">
      <c r="B4" s="27" t="s">
        <v>91</v>
      </c>
      <c r="C4" s="85">
        <f>PROGRAMA_AUDITORIA!E62</f>
        <v>2</v>
      </c>
      <c r="D4" s="86">
        <f>PROGRAMA_AUDITORIA!G62</f>
        <v>4</v>
      </c>
      <c r="E4" s="86">
        <f>PROGRAMA_AUDITORIA!I62</f>
        <v>2</v>
      </c>
      <c r="F4" s="86">
        <f>PROGRAMA_AUDITORIA!K62</f>
        <v>4</v>
      </c>
      <c r="G4" s="86">
        <f>PROGRAMA_AUDITORIA!M62</f>
        <v>2</v>
      </c>
      <c r="H4" s="86">
        <f>PROGRAMA_AUDITORIA!O62</f>
        <v>1</v>
      </c>
      <c r="I4" s="86">
        <f>PROGRAMA_AUDITORIA!Q62</f>
        <v>2</v>
      </c>
      <c r="J4" s="86">
        <f>PROGRAMA_AUDITORIA!S62</f>
        <v>2</v>
      </c>
      <c r="K4" s="86">
        <f>PROGRAMA_AUDITORIA!U62</f>
        <v>4</v>
      </c>
      <c r="L4" s="86">
        <f>PROGRAMA_AUDITORIA!W62</f>
        <v>0</v>
      </c>
      <c r="M4" s="86">
        <f>PROGRAMA_AUDITORIA!Y62</f>
        <v>2</v>
      </c>
      <c r="N4" s="86">
        <f>PROGRAMA_AUDITORIA!AA62</f>
        <v>2</v>
      </c>
      <c r="O4" s="29">
        <f>SUM(C4:N4)</f>
        <v>27</v>
      </c>
      <c r="Q4" s="4"/>
    </row>
    <row r="5" spans="2:17" ht="25.5" x14ac:dyDescent="0.2">
      <c r="B5" s="28" t="s">
        <v>63</v>
      </c>
      <c r="C5" s="83">
        <f>PROGRAMA_AUDITORIA!E74</f>
        <v>0</v>
      </c>
      <c r="D5" s="84">
        <f>PROGRAMA_AUDITORIA!G74</f>
        <v>0</v>
      </c>
      <c r="E5" s="84">
        <f>PROGRAMA_AUDITORIA!I74</f>
        <v>0</v>
      </c>
      <c r="F5" s="84">
        <f>PROGRAMA_AUDITORIA!K74</f>
        <v>0</v>
      </c>
      <c r="G5" s="84">
        <f>PROGRAMA_AUDITORIA!M74</f>
        <v>0</v>
      </c>
      <c r="H5" s="84">
        <f>PROGRAMA_AUDITORIA!O74</f>
        <v>0</v>
      </c>
      <c r="I5" s="84">
        <f>PROGRAMA_AUDITORIA!Q74</f>
        <v>0</v>
      </c>
      <c r="J5" s="84">
        <f>PROGRAMA_AUDITORIA!S74</f>
        <v>0</v>
      </c>
      <c r="K5" s="84">
        <f>PROGRAMA_AUDITORIA!U74</f>
        <v>2</v>
      </c>
      <c r="L5" s="84">
        <f>PROGRAMA_AUDITORIA!W74</f>
        <v>1</v>
      </c>
      <c r="M5" s="84">
        <f>PROGRAMA_AUDITORIA!Y74</f>
        <v>2</v>
      </c>
      <c r="N5" s="84">
        <f>PROGRAMA_AUDITORIA!AA74</f>
        <v>0</v>
      </c>
      <c r="O5" s="29">
        <f>SUM(C5:N5)</f>
        <v>5</v>
      </c>
      <c r="Q5" s="4"/>
    </row>
    <row r="6" spans="2:17" ht="38.25" x14ac:dyDescent="0.2">
      <c r="B6" s="28" t="s">
        <v>94</v>
      </c>
      <c r="C6" s="83">
        <f>PROGRAMA_AUDITORIA!E80</f>
        <v>1</v>
      </c>
      <c r="D6" s="84">
        <f>PROGRAMA_AUDITORIA!G80</f>
        <v>0</v>
      </c>
      <c r="E6" s="84">
        <f>PROGRAMA_AUDITORIA!I80</f>
        <v>1</v>
      </c>
      <c r="F6" s="84">
        <f>PROGRAMA_AUDITORIA!K80</f>
        <v>0</v>
      </c>
      <c r="G6" s="84">
        <f>PROGRAMA_AUDITORIA!M80</f>
        <v>1</v>
      </c>
      <c r="H6" s="84">
        <f>PROGRAMA_AUDITORIA!O80</f>
        <v>0</v>
      </c>
      <c r="I6" s="84">
        <f>PROGRAMA_AUDITORIA!Q80</f>
        <v>1</v>
      </c>
      <c r="J6" s="84">
        <f>PROGRAMA_AUDITORIA!S80</f>
        <v>0</v>
      </c>
      <c r="K6" s="84">
        <f>PROGRAMA_AUDITORIA!U80</f>
        <v>1</v>
      </c>
      <c r="L6" s="84">
        <f>PROGRAMA_AUDITORIA!W80</f>
        <v>0</v>
      </c>
      <c r="M6" s="84">
        <f>PROGRAMA_AUDITORIA!Y37</f>
        <v>1</v>
      </c>
      <c r="N6" s="84">
        <f>PROGRAMA_AUDITORIA!AA80</f>
        <v>0</v>
      </c>
      <c r="O6" s="29">
        <f>SUM(C6:N6)</f>
        <v>6</v>
      </c>
      <c r="Q6" s="4"/>
    </row>
    <row r="7" spans="2:17" ht="25.5" x14ac:dyDescent="0.2">
      <c r="B7" s="28" t="s">
        <v>97</v>
      </c>
      <c r="C7" s="83">
        <f>PROGRAMA_AUDITORIA!E47</f>
        <v>0</v>
      </c>
      <c r="D7" s="84">
        <f>PROGRAMA_AUDITORIA!G47</f>
        <v>0</v>
      </c>
      <c r="E7" s="84">
        <f>PROGRAMA_AUDITORIA!I47</f>
        <v>0</v>
      </c>
      <c r="F7" s="84">
        <f>PROGRAMA_AUDITORIA!K47</f>
        <v>0</v>
      </c>
      <c r="G7" s="84">
        <f>PROGRAMA_AUDITORIA!M47</f>
        <v>0</v>
      </c>
      <c r="H7" s="84">
        <f>PROGRAMA_AUDITORIA!O47</f>
        <v>0</v>
      </c>
      <c r="I7" s="84">
        <f>PROGRAMA_AUDITORIA!Q47</f>
        <v>0</v>
      </c>
      <c r="J7" s="84">
        <f>PROGRAMA_AUDITORIA!S47</f>
        <v>0</v>
      </c>
      <c r="K7" s="84">
        <f>PROGRAMA_AUDITORIA!U47</f>
        <v>0</v>
      </c>
      <c r="L7" s="84">
        <f>PROGRAMA_AUDITORIA!W47</f>
        <v>1</v>
      </c>
      <c r="M7" s="84">
        <f>PROGRAMA_AUDITORIA!Y47</f>
        <v>0</v>
      </c>
      <c r="N7" s="84">
        <f>PROGRAMA_AUDITORIA!AA47</f>
        <v>0</v>
      </c>
      <c r="O7" s="29">
        <f t="shared" ref="O7:O11" si="0">SUM(C7:N7)</f>
        <v>1</v>
      </c>
      <c r="Q7" s="4"/>
    </row>
    <row r="8" spans="2:17" ht="65.25" customHeight="1" x14ac:dyDescent="0.2">
      <c r="B8" s="28" t="s">
        <v>95</v>
      </c>
      <c r="C8" s="83">
        <f>PROGRAMA_AUDITORIA!E86</f>
        <v>0</v>
      </c>
      <c r="D8" s="84">
        <f>PROGRAMA_AUDITORIA!G86</f>
        <v>0</v>
      </c>
      <c r="E8" s="84">
        <f>PROGRAMA_AUDITORIA!I86</f>
        <v>0</v>
      </c>
      <c r="F8" s="84">
        <f>PROGRAMA_AUDITORIA!K86</f>
        <v>0</v>
      </c>
      <c r="G8" s="84">
        <f>PROGRAMA_AUDITORIA!M86</f>
        <v>0</v>
      </c>
      <c r="H8" s="84">
        <f>PROGRAMA_AUDITORIA!O86</f>
        <v>0</v>
      </c>
      <c r="I8" s="84">
        <f>PROGRAMA_AUDITORIA!Q86</f>
        <v>0</v>
      </c>
      <c r="J8" s="84">
        <v>2</v>
      </c>
      <c r="K8" s="84">
        <v>1</v>
      </c>
      <c r="L8" s="84">
        <f>PROGRAMA_AUDITORIA!W86</f>
        <v>0</v>
      </c>
      <c r="M8" s="84">
        <f>PROGRAMA_AUDITORIA!Y86</f>
        <v>0</v>
      </c>
      <c r="N8" s="84">
        <f>PROGRAMA_AUDITORIA!AA86</f>
        <v>1</v>
      </c>
      <c r="O8" s="29">
        <f t="shared" si="0"/>
        <v>4</v>
      </c>
      <c r="Q8" s="4"/>
    </row>
    <row r="9" spans="2:17" ht="38.25" x14ac:dyDescent="0.2">
      <c r="B9" s="28" t="s">
        <v>64</v>
      </c>
      <c r="C9" s="83">
        <f>PROGRAMA_AUDITORIA!E48</f>
        <v>0</v>
      </c>
      <c r="D9" s="84">
        <f>PROGRAMA_AUDITORIA!G48</f>
        <v>0</v>
      </c>
      <c r="E9" s="84">
        <f>PROGRAMA_AUDITORIA!I48</f>
        <v>0</v>
      </c>
      <c r="F9" s="84">
        <f>PROGRAMA_AUDITORIA!K48</f>
        <v>0</v>
      </c>
      <c r="G9" s="84">
        <f>PROGRAMA_AUDITORIA!M48</f>
        <v>0</v>
      </c>
      <c r="H9" s="84">
        <f>PROGRAMA_AUDITORIA!O48</f>
        <v>0</v>
      </c>
      <c r="I9" s="84">
        <f>PROGRAMA_AUDITORIA!Q48</f>
        <v>1</v>
      </c>
      <c r="J9" s="84">
        <f>PROGRAMA_AUDITORIA!S48</f>
        <v>0</v>
      </c>
      <c r="K9" s="84">
        <f>PROGRAMA_AUDITORIA!U48</f>
        <v>0</v>
      </c>
      <c r="L9" s="84">
        <f>PROGRAMA_AUDITORIA!W48</f>
        <v>0</v>
      </c>
      <c r="M9" s="84">
        <f>PROGRAMA_AUDITORIA!Y48</f>
        <v>0</v>
      </c>
      <c r="N9" s="84">
        <f>PROGRAMA_AUDITORIA!AA48</f>
        <v>1</v>
      </c>
      <c r="O9" s="29">
        <f t="shared" si="0"/>
        <v>2</v>
      </c>
      <c r="Q9" s="4"/>
    </row>
    <row r="10" spans="2:17" ht="25.5" x14ac:dyDescent="0.2">
      <c r="B10" s="28" t="s">
        <v>129</v>
      </c>
      <c r="C10" s="83">
        <f>PROGRAMA_AUDITORIA!E49</f>
        <v>0</v>
      </c>
      <c r="D10" s="83">
        <f>PROGRAMA_AUDITORIA!F49</f>
        <v>0</v>
      </c>
      <c r="E10" s="83">
        <f>PROGRAMA_AUDITORIA!G49</f>
        <v>0</v>
      </c>
      <c r="F10" s="83">
        <f>PROGRAMA_AUDITORIA!H49</f>
        <v>0</v>
      </c>
      <c r="G10" s="83">
        <f>PROGRAMA_AUDITORIA!I49</f>
        <v>0</v>
      </c>
      <c r="H10" s="83">
        <f>PROGRAMA_AUDITORIA!J49</f>
        <v>0</v>
      </c>
      <c r="I10" s="83">
        <f>PROGRAMA_AUDITORIA!K49</f>
        <v>0</v>
      </c>
      <c r="J10" s="84">
        <f>PROGRAMA_AUDITORIA!S46</f>
        <v>1</v>
      </c>
      <c r="K10" s="84">
        <f>PROGRAMA_AUDITORIA!U46</f>
        <v>1</v>
      </c>
      <c r="L10" s="84">
        <f>PROGRAMA_AUDITORIA!U46</f>
        <v>1</v>
      </c>
      <c r="M10" s="84">
        <f>PROGRAMA_AUDITORIA!Y46</f>
        <v>1</v>
      </c>
      <c r="N10" s="84">
        <f>PROGRAMA_AUDITORIA!W46</f>
        <v>1</v>
      </c>
      <c r="O10" s="29">
        <f>SUM(C10:N10)</f>
        <v>5</v>
      </c>
      <c r="Q10" s="4"/>
    </row>
    <row r="11" spans="2:17" ht="63.75" x14ac:dyDescent="0.2">
      <c r="B11" s="28" t="s">
        <v>62</v>
      </c>
      <c r="C11" s="83">
        <f>PROGRAMA_AUDITORIA!E92</f>
        <v>2</v>
      </c>
      <c r="D11" s="84">
        <f>PROGRAMA_AUDITORIA!G92</f>
        <v>0</v>
      </c>
      <c r="E11" s="84">
        <f>PROGRAMA_AUDITORIA!I92</f>
        <v>0</v>
      </c>
      <c r="F11" s="84">
        <f>PROGRAMA_AUDITORIA!K92</f>
        <v>3</v>
      </c>
      <c r="G11" s="84">
        <f>PROGRAMA_AUDITORIA!M92</f>
        <v>0</v>
      </c>
      <c r="H11" s="84">
        <f>PROGRAMA_AUDITORIA!O38</f>
        <v>0</v>
      </c>
      <c r="I11" s="84">
        <f>PROGRAMA_AUDITORIA!Q92</f>
        <v>2</v>
      </c>
      <c r="J11" s="84">
        <f>PROGRAMA_AUDITORIA!S92</f>
        <v>1</v>
      </c>
      <c r="K11" s="84">
        <f>PROGRAMA_AUDITORIA!U92</f>
        <v>0</v>
      </c>
      <c r="L11" s="84">
        <f>PROGRAMA_AUDITORIA!W92</f>
        <v>2</v>
      </c>
      <c r="M11" s="84">
        <f>PROGRAMA_AUDITORIA!Y92</f>
        <v>0</v>
      </c>
      <c r="N11" s="84">
        <f>PROGRAMA_AUDITORIA!AA92</f>
        <v>1</v>
      </c>
      <c r="O11" s="29">
        <f t="shared" si="0"/>
        <v>11</v>
      </c>
      <c r="Q11" s="4"/>
    </row>
    <row r="12" spans="2:17" ht="13.5" thickBot="1" x14ac:dyDescent="0.25">
      <c r="B12" s="32" t="s">
        <v>92</v>
      </c>
      <c r="C12" s="33">
        <f t="shared" ref="C12:O12" si="1">SUM(C4:C11)</f>
        <v>5</v>
      </c>
      <c r="D12" s="34">
        <f t="shared" si="1"/>
        <v>4</v>
      </c>
      <c r="E12" s="34">
        <f t="shared" si="1"/>
        <v>3</v>
      </c>
      <c r="F12" s="34">
        <f t="shared" si="1"/>
        <v>7</v>
      </c>
      <c r="G12" s="34">
        <f t="shared" si="1"/>
        <v>3</v>
      </c>
      <c r="H12" s="34">
        <f t="shared" si="1"/>
        <v>1</v>
      </c>
      <c r="I12" s="34">
        <f t="shared" si="1"/>
        <v>6</v>
      </c>
      <c r="J12" s="34">
        <f t="shared" si="1"/>
        <v>6</v>
      </c>
      <c r="K12" s="34">
        <f t="shared" si="1"/>
        <v>9</v>
      </c>
      <c r="L12" s="34">
        <f t="shared" si="1"/>
        <v>5</v>
      </c>
      <c r="M12" s="34">
        <f t="shared" si="1"/>
        <v>6</v>
      </c>
      <c r="N12" s="34">
        <f t="shared" si="1"/>
        <v>6</v>
      </c>
      <c r="O12" s="34">
        <f t="shared" si="1"/>
        <v>61</v>
      </c>
    </row>
  </sheetData>
  <mergeCells count="4">
    <mergeCell ref="C2:N2"/>
    <mergeCell ref="B1:O1"/>
    <mergeCell ref="O2:O3"/>
    <mergeCell ref="B2:B3"/>
  </mergeCells>
  <pageMargins left="0.7" right="0.7" top="0.75" bottom="0.75" header="0.3" footer="0.3"/>
  <pageSetup paperSize="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PROGRAMA_AUDITORIA</vt:lpstr>
      <vt:lpstr>RESUMEN</vt:lpstr>
      <vt:lpstr>PROGRAMA_AUDITORIA!Área_de_impresión</vt:lpstr>
      <vt:lpstr>PROGRAMA_AUDITORIA!Títulos_a_imprimir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SIERRA</dc:creator>
  <cp:lastModifiedBy>admin</cp:lastModifiedBy>
  <cp:lastPrinted>2019-07-25T18:50:51Z</cp:lastPrinted>
  <dcterms:created xsi:type="dcterms:W3CDTF">2016-07-11T20:50:38Z</dcterms:created>
  <dcterms:modified xsi:type="dcterms:W3CDTF">2019-08-05T16:13:34Z</dcterms:modified>
</cp:coreProperties>
</file>